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https://cprz.sharepoint.com/sites/03-Racunovodstvo/Shared Documents/2025/FINANCIJSKI IZVJEŠTAJI 2025/IZVRŠENJA FIN. PLANOVA/6-2025/"/>
    </mc:Choice>
  </mc:AlternateContent>
  <xr:revisionPtr revIDLastSave="401" documentId="8_{B77DC1AE-2911-467F-9F6F-EEC0FDAB1186}" xr6:coauthVersionLast="47" xr6:coauthVersionMax="47" xr10:uidLastSave="{65A0C41E-00B5-4FEB-BB91-0A07C02300B9}"/>
  <bookViews>
    <workbookView xWindow="-120" yWindow="-120" windowWidth="29040" windowHeight="15840" firstSheet="1" activeTab="4" xr2:uid="{00000000-000D-0000-FFFF-FFFF00000000}"/>
  </bookViews>
  <sheets>
    <sheet name="SAŽETAK" sheetId="1" r:id="rId1"/>
    <sheet name=" Račun prihoda i rashoda" sheetId="3" r:id="rId2"/>
    <sheet name="Rashodi prema izvorima finan" sheetId="5" r:id="rId3"/>
    <sheet name="Rashodi prema funkcijskoj k " sheetId="8" r:id="rId4"/>
    <sheet name="POSEBNI DIO" sheetId="7" r:id="rId5"/>
  </sheets>
  <definedNames>
    <definedName name="_xlnm.Print_Area" localSheetId="1">' Račun prihoda i rashoda'!$A$1:$J$66</definedName>
    <definedName name="_xlnm.Print_Area" localSheetId="0">SAŽETAK!$B$1:$L$27</definedName>
  </definedNames>
  <calcPr calcId="19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6" i="1" l="1"/>
  <c r="I27" i="1" s="1"/>
  <c r="G26" i="1" l="1"/>
  <c r="G27" i="1" l="1"/>
  <c r="H26" i="1"/>
  <c r="H27" i="1" s="1"/>
  <c r="K16" i="1" l="1"/>
  <c r="K15" i="1"/>
  <c r="K14" i="1"/>
  <c r="K13" i="1"/>
  <c r="K12" i="1"/>
  <c r="K10" i="1"/>
  <c r="J10" i="1"/>
  <c r="D8" i="8" l="1"/>
  <c r="C8" i="8"/>
  <c r="I26" i="3"/>
  <c r="I25" i="3"/>
  <c r="H33" i="3"/>
  <c r="H62" i="3"/>
  <c r="I66" i="3"/>
  <c r="H25" i="3"/>
  <c r="I45" i="3"/>
  <c r="F25" i="3"/>
  <c r="H13" i="3"/>
  <c r="I13" i="3" s="1"/>
  <c r="F13" i="3"/>
  <c r="G62" i="3"/>
  <c r="F62" i="3"/>
  <c r="J33" i="3"/>
  <c r="H15" i="1"/>
  <c r="F12" i="7"/>
  <c r="F11" i="7" s="1"/>
  <c r="F10" i="7" s="1"/>
  <c r="F9" i="7" s="1"/>
  <c r="F8" i="7" s="1"/>
  <c r="H42" i="7"/>
  <c r="H18" i="7"/>
  <c r="H13" i="7"/>
  <c r="G12" i="7"/>
  <c r="G9" i="8"/>
  <c r="F9" i="8"/>
  <c r="E8" i="8"/>
  <c r="D7" i="8"/>
  <c r="D6" i="8" s="1"/>
  <c r="C7" i="8"/>
  <c r="C6" i="8" s="1"/>
  <c r="G12" i="5"/>
  <c r="G8" i="5"/>
  <c r="F12" i="5"/>
  <c r="F8" i="5"/>
  <c r="E11" i="5"/>
  <c r="E7" i="5"/>
  <c r="E6" i="5" s="1"/>
  <c r="D7" i="5"/>
  <c r="D6" i="5" s="1"/>
  <c r="D11" i="5"/>
  <c r="D10" i="5" s="1"/>
  <c r="C11" i="5"/>
  <c r="C10" i="5" s="1"/>
  <c r="C7" i="5"/>
  <c r="C6" i="5" s="1"/>
  <c r="I65" i="3"/>
  <c r="I64" i="3"/>
  <c r="I63" i="3"/>
  <c r="I55" i="3"/>
  <c r="I53" i="3"/>
  <c r="I52" i="3"/>
  <c r="I51" i="3"/>
  <c r="I50" i="3"/>
  <c r="I49" i="3"/>
  <c r="I48" i="3"/>
  <c r="I47" i="3"/>
  <c r="I46" i="3"/>
  <c r="I44" i="3"/>
  <c r="I43" i="3"/>
  <c r="I42" i="3"/>
  <c r="I41" i="3"/>
  <c r="I40" i="3"/>
  <c r="I39" i="3"/>
  <c r="I38" i="3"/>
  <c r="I37" i="3"/>
  <c r="I36" i="3"/>
  <c r="I35" i="3"/>
  <c r="I34" i="3"/>
  <c r="I32" i="3"/>
  <c r="I31" i="3"/>
  <c r="I30" i="3"/>
  <c r="I29" i="3"/>
  <c r="I28" i="3"/>
  <c r="I27" i="3"/>
  <c r="J12" i="3"/>
  <c r="I15" i="3"/>
  <c r="I12" i="3"/>
  <c r="I14" i="3"/>
  <c r="G11" i="3"/>
  <c r="G10" i="3" s="1"/>
  <c r="H12" i="7" l="1"/>
  <c r="G8" i="8"/>
  <c r="G7" i="5"/>
  <c r="F7" i="5"/>
  <c r="H24" i="3"/>
  <c r="J62" i="3"/>
  <c r="F11" i="5"/>
  <c r="I62" i="3"/>
  <c r="G11" i="7"/>
  <c r="F8" i="8"/>
  <c r="E7" i="8"/>
  <c r="G6" i="5"/>
  <c r="F6" i="5"/>
  <c r="E10" i="5"/>
  <c r="G11" i="5"/>
  <c r="G9" i="7" l="1"/>
  <c r="H9" i="7" s="1"/>
  <c r="G10" i="7"/>
  <c r="H10" i="7" s="1"/>
  <c r="G8" i="7"/>
  <c r="H8" i="7" s="1"/>
  <c r="H11" i="7"/>
  <c r="G7" i="8"/>
  <c r="F7" i="8"/>
  <c r="E6" i="8"/>
  <c r="F10" i="5"/>
  <c r="G10" i="5"/>
  <c r="G6" i="8" l="1"/>
  <c r="F6" i="8"/>
  <c r="G24" i="3" l="1"/>
  <c r="G23" i="3" s="1"/>
  <c r="F33" i="3"/>
  <c r="I33" i="3" s="1"/>
  <c r="J25" i="3" l="1"/>
  <c r="F24" i="3"/>
  <c r="F23" i="3" s="1"/>
  <c r="H23" i="3" l="1"/>
  <c r="J23" i="3" s="1"/>
  <c r="J24" i="3"/>
  <c r="I24" i="3"/>
  <c r="H11" i="3"/>
  <c r="F11" i="3"/>
  <c r="F10" i="3" s="1"/>
  <c r="J13" i="1"/>
  <c r="J14" i="1"/>
  <c r="H12" i="1"/>
  <c r="H16" i="1" s="1"/>
  <c r="I23" i="3" l="1"/>
  <c r="H10" i="3"/>
  <c r="I11" i="3"/>
  <c r="J11" i="3"/>
  <c r="I15" i="1"/>
  <c r="I12" i="1"/>
  <c r="J12" i="1" s="1"/>
  <c r="I10" i="3" l="1"/>
  <c r="J10" i="3"/>
  <c r="I16" i="1"/>
  <c r="G15" i="1"/>
  <c r="J15" i="1" s="1"/>
  <c r="G12" i="1"/>
  <c r="G16" i="1" l="1"/>
  <c r="J16" i="1"/>
</calcChain>
</file>

<file path=xl/sharedStrings.xml><?xml version="1.0" encoding="utf-8"?>
<sst xmlns="http://schemas.openxmlformats.org/spreadsheetml/2006/main" count="200" uniqueCount="125">
  <si>
    <t>PRIHODI UKUPNO</t>
  </si>
  <si>
    <t>RASHODI UKUPNO</t>
  </si>
  <si>
    <t>Prihodi poslovanja</t>
  </si>
  <si>
    <t>Rashodi poslovanja</t>
  </si>
  <si>
    <t>Rashodi za zaposlene</t>
  </si>
  <si>
    <t>Rashodi za nabavu nefinancijske imovine</t>
  </si>
  <si>
    <t>BROJČANA OZNAKA I NAZIV</t>
  </si>
  <si>
    <t>II. POSEBNI DIO</t>
  </si>
  <si>
    <t>I. OPĆI DIO</t>
  </si>
  <si>
    <t>Materijalni rashodi</t>
  </si>
  <si>
    <t>PRIJENOS SREDSTAVA IZ PRETHODNE GODINE</t>
  </si>
  <si>
    <t>INDEKS</t>
  </si>
  <si>
    <t>7 PRIHODI OD PRODAJE NEFINANCIJSKE IMOVINE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</si>
  <si>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</si>
  <si>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</si>
  <si>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</si>
  <si>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</si>
  <si>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</si>
  <si>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Plaće (Bruto)</t>
  </si>
  <si>
    <t>Plaće za redovan rad</t>
  </si>
  <si>
    <t>Naknade troškova zaposlenima</t>
  </si>
  <si>
    <t>Službena putovanja</t>
  </si>
  <si>
    <t xml:space="preserve">IZVJEŠTAJ O PRIHODIMA I RASHODIMA PREMA EKONOMSKOJ KLASIFIKACIJI </t>
  </si>
  <si>
    <t>IZVJEŠTAJ O PRIHODIMA I RASHODIMA PREMA IZVORIMA FINANCIRANJA</t>
  </si>
  <si>
    <t>IZVJEŠTAJ O RASHODIMA PREMA FUNKCIJSKOJ KLASIFIKACIJI</t>
  </si>
  <si>
    <t xml:space="preserve">UKUPNO PRIHODI </t>
  </si>
  <si>
    <t>UKUPNO RASHODI</t>
  </si>
  <si>
    <t>UKUPNO PRIHODI</t>
  </si>
  <si>
    <t>RAZLIKA PRIMITAKA I IZDATAKA</t>
  </si>
  <si>
    <t>SAŽETAK  RAČUNA PRIHODA I RASHODA I RAČUNA FINANCIRANJA</t>
  </si>
  <si>
    <t xml:space="preserve"> RAČUN PRIHODA I RASHODA </t>
  </si>
  <si>
    <t>IZVJEŠTAJ PO PROGRAMSKOJ KLASIFIKACIJI</t>
  </si>
  <si>
    <t>PRIJENOS SREDSTAVA U SLJEDEĆE RAZDOBLJE</t>
  </si>
  <si>
    <t>SAŽETAK RAČUNA FINANCIRANJA</t>
  </si>
  <si>
    <t xml:space="preserve">NETO FINANCIRANJE </t>
  </si>
  <si>
    <t xml:space="preserve">VIŠAK/MANJAK + NETO FINANCIRANJE </t>
  </si>
  <si>
    <t>SAŽETAK RAČUNA PRIHODA I RASHODA</t>
  </si>
  <si>
    <t>5=4/2*100</t>
  </si>
  <si>
    <t>Prihodi od upravnih i administrativnih pristojbi, pristojbi po posebnim propisima i naknada</t>
  </si>
  <si>
    <t>Prihodi po posebnim propisima</t>
  </si>
  <si>
    <t>Ostali nespomenuti prihodi</t>
  </si>
  <si>
    <t>Prihodi od novčane naknade poslodavca zbog nezapošljavanja osoba s invaliditetom</t>
  </si>
  <si>
    <t>UKUPNI RASHODI</t>
  </si>
  <si>
    <t>Plaće za prekovremeni rad</t>
  </si>
  <si>
    <t>Ostali rashodi za zaposlene</t>
  </si>
  <si>
    <t>Doprinosi na plaće</t>
  </si>
  <si>
    <t>Doprinosi za obvezno zdravstveno osiguranje</t>
  </si>
  <si>
    <t>Naknade za prijevoz, za rad na terenu i odvojeni život</t>
  </si>
  <si>
    <t>Stručno usavršavanje zaposlenika</t>
  </si>
  <si>
    <t>Rashodi za materijal i energiju</t>
  </si>
  <si>
    <t>Uredski materijal i ostali materijalni rashodi</t>
  </si>
  <si>
    <t>Energija</t>
  </si>
  <si>
    <t>Sitni inventar i auto gume</t>
  </si>
  <si>
    <t>Rashodi za usluge</t>
  </si>
  <si>
    <t>Usluge telefona, pošte i prijevoza</t>
  </si>
  <si>
    <t>Usluge tekućeg i investicijskog održavanja</t>
  </si>
  <si>
    <t>Usluge promidžbe i informiranja</t>
  </si>
  <si>
    <t>Komunalne usluge</t>
  </si>
  <si>
    <t>Zakupnine i najamnine</t>
  </si>
  <si>
    <t>Zdravstvene i veterinarske usluge</t>
  </si>
  <si>
    <t>Intelektualne i osobne usluge</t>
  </si>
  <si>
    <t>Računalne usluge</t>
  </si>
  <si>
    <t>Ostale usluge</t>
  </si>
  <si>
    <t>Ostali nespomenuti rashodi poslovanja</t>
  </si>
  <si>
    <t>Naknade za rad predstavničkih i izvršnih tijela, povjerenstava i slično</t>
  </si>
  <si>
    <t>Premije osiguranja</t>
  </si>
  <si>
    <t>Reprezentacija</t>
  </si>
  <si>
    <t>Članarine i norme</t>
  </si>
  <si>
    <t>Pristojbe i naknade</t>
  </si>
  <si>
    <t>Financijski rashodi</t>
  </si>
  <si>
    <t>Ostali financijski rashodi</t>
  </si>
  <si>
    <t>Zatezne kamate</t>
  </si>
  <si>
    <t>Rashodi za nabavu proizvedene dugotrajne imovine</t>
  </si>
  <si>
    <t>Postrojenja i oprema</t>
  </si>
  <si>
    <t>Uredska oprema i namještaj</t>
  </si>
  <si>
    <t>Medicinska i laboratorijska oprema</t>
  </si>
  <si>
    <t>OSTVARENJE/ IZVRŠENJE 
01.-06.2024.</t>
  </si>
  <si>
    <t>4 Prihodi za posebne namjene</t>
  </si>
  <si>
    <t>43 Ostali prihod za posebne namjene</t>
  </si>
  <si>
    <t xml:space="preserve">OSTVARENJE/ IZVRŠENJE 
01.-06.2024. </t>
  </si>
  <si>
    <t>10 Socijalna zaštita</t>
  </si>
  <si>
    <t xml:space="preserve"> IZVRŠENJE 
01.-06.2024. </t>
  </si>
  <si>
    <t>4=3/2*100</t>
  </si>
  <si>
    <t>Centar za profesionalnu rehabilitaciju Zagreb</t>
  </si>
  <si>
    <t>TRŽIŠTE RADA I RADNI UVJETI</t>
  </si>
  <si>
    <t>AKTIVNA POLITIKA TRŽIŠTA RADA</t>
  </si>
  <si>
    <t>A922001</t>
  </si>
  <si>
    <t>ADMINISTRACIJA I UPRAVLJANJE</t>
  </si>
  <si>
    <t>Ostali prihodi za posebne namjene</t>
  </si>
  <si>
    <t>3113</t>
  </si>
  <si>
    <t>3121</t>
  </si>
  <si>
    <t>3132</t>
  </si>
  <si>
    <t>3211</t>
  </si>
  <si>
    <t>3212</t>
  </si>
  <si>
    <t>3213</t>
  </si>
  <si>
    <t>3221</t>
  </si>
  <si>
    <t>3223</t>
  </si>
  <si>
    <t>3225</t>
  </si>
  <si>
    <t>3231</t>
  </si>
  <si>
    <t>3232</t>
  </si>
  <si>
    <t>3233</t>
  </si>
  <si>
    <t>3234</t>
  </si>
  <si>
    <t>3235</t>
  </si>
  <si>
    <t>3236</t>
  </si>
  <si>
    <t>3237</t>
  </si>
  <si>
    <t>3238</t>
  </si>
  <si>
    <t>3239</t>
  </si>
  <si>
    <t>3291</t>
  </si>
  <si>
    <t>3292</t>
  </si>
  <si>
    <t>3293</t>
  </si>
  <si>
    <t>3294</t>
  </si>
  <si>
    <t>3299</t>
  </si>
  <si>
    <t>RAZLIKA - PRIHODI/RASHODI</t>
  </si>
  <si>
    <t>6=4/3*100</t>
  </si>
  <si>
    <t>1012 Invaliditet</t>
  </si>
  <si>
    <t>101 Bolest i invaliditet</t>
  </si>
  <si>
    <t>POLUGODIŠNJE IZVRŠENJE FINANCIJSKOG PLANA CENTRA ZA PROFESIONALNU REHABILITACIJU ZAGREB
ZA 2025. GODINU</t>
  </si>
  <si>
    <t>OSTVARENJE/IZVRŠENJE 
01.-06.2024.</t>
  </si>
  <si>
    <t>IZVORNI PLAN 2025.</t>
  </si>
  <si>
    <t xml:space="preserve">OSTVARENJE/IZVRŠENJE 
01.-06.2025. </t>
  </si>
  <si>
    <t>IZVORNI PLAN  2025.</t>
  </si>
  <si>
    <t>OSTVARENJE/ IZVRŠENJE 
01.-06.2025.</t>
  </si>
  <si>
    <t xml:space="preserve">OSTVARENJE/ IZVRŠENJE 
01.-06.2025. </t>
  </si>
  <si>
    <t>IZVORNI PLAN 2025</t>
  </si>
  <si>
    <t xml:space="preserve"> OSTVARENJE/ IZVRŠENJE 
01.-06.2025.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</si>
</sst>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1"/>
      <color theme="1"/>
      <name val="Times New Roman"/>
      <family val="1"/>
    </font>
    <font>
      <b/>
      <sz val="10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b/>
      <sz val="12"/>
      <color theme="1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sz val="10"/>
      <color rgb="FF000000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name val="Times New Roman"/>
      <family val="1"/>
      <charset val="238"/>
    </font>
    <font>
      <b/>
      <sz val="1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1"/>
      <name val="Arial"/>
      <family val="2"/>
      <charset val="238"/>
    </font>
    <font>
      <b/>
      <sz val="8"/>
      <color rgb="FF000000"/>
      <name val="Arial"/>
      <family val="2"/>
      <charset val="238"/>
    </font>
    <font>
      <sz val="8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3" fillId="0" borderId="0"/>
    <xf numFmtId="0" fontId="20" fillId="0" borderId="7" applyNumberFormat="0" applyProtection="0">
      <alignment horizontal="left" vertical="center" wrapText="1"/>
    </xf>
  </cellStyleXfs>
  <cellXfs count="119">
    <xf numFmtId="0" fontId="0" fillId="0" borderId="0" xfId="0"/>
    <xf numFmtId="0" fontId="3" fillId="0" borderId="0" xfId="0" applyFont="1"/>
    <xf numFmtId="0" fontId="5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3" fontId="3" fillId="2" borderId="3" xfId="0" applyNumberFormat="1" applyFont="1" applyFill="1" applyBorder="1" applyAlignment="1">
      <alignment horizontal="right"/>
    </xf>
    <xf numFmtId="0" fontId="8" fillId="2" borderId="3" xfId="0" applyFont="1" applyFill="1" applyBorder="1" applyAlignment="1">
      <alignment horizontal="left" vertical="center" wrapText="1"/>
    </xf>
    <xf numFmtId="0" fontId="6" fillId="2" borderId="3" xfId="0" quotePrefix="1" applyFont="1" applyFill="1" applyBorder="1" applyAlignment="1">
      <alignment horizontal="left" vertical="center"/>
    </xf>
    <xf numFmtId="0" fontId="7" fillId="2" borderId="3" xfId="0" quotePrefix="1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 wrapText="1"/>
    </xf>
    <xf numFmtId="0" fontId="7" fillId="2" borderId="3" xfId="0" quotePrefix="1" applyFont="1" applyFill="1" applyBorder="1" applyAlignment="1">
      <alignment horizontal="left" vertical="center" wrapText="1"/>
    </xf>
    <xf numFmtId="0" fontId="8" fillId="2" borderId="3" xfId="0" quotePrefix="1" applyFont="1" applyFill="1" applyBorder="1" applyAlignment="1">
      <alignment horizontal="left" vertical="center"/>
    </xf>
    <xf numFmtId="3" fontId="5" fillId="3" borderId="3" xfId="0" applyNumberFormat="1" applyFont="1" applyFill="1" applyBorder="1" applyAlignment="1">
      <alignment horizontal="right"/>
    </xf>
    <xf numFmtId="3" fontId="5" fillId="0" borderId="3" xfId="0" applyNumberFormat="1" applyFont="1" applyBorder="1" applyAlignment="1">
      <alignment horizontal="right"/>
    </xf>
    <xf numFmtId="3" fontId="5" fillId="3" borderId="3" xfId="0" applyNumberFormat="1" applyFont="1" applyFill="1" applyBorder="1" applyAlignment="1">
      <alignment horizontal="right" wrapText="1"/>
    </xf>
    <xf numFmtId="0" fontId="8" fillId="3" borderId="1" xfId="0" applyFont="1" applyFill="1" applyBorder="1" applyAlignment="1">
      <alignment horizontal="left" vertical="center"/>
    </xf>
    <xf numFmtId="0" fontId="7" fillId="2" borderId="3" xfId="0" quotePrefix="1" applyFont="1" applyFill="1" applyBorder="1" applyAlignment="1">
      <alignment horizontal="left" vertical="center" wrapText="1" indent="1"/>
    </xf>
    <xf numFmtId="0" fontId="7" fillId="2" borderId="3" xfId="0" applyFont="1" applyFill="1" applyBorder="1" applyAlignment="1">
      <alignment horizontal="left" vertical="center" wrapText="1" indent="1"/>
    </xf>
    <xf numFmtId="0" fontId="6" fillId="2" borderId="3" xfId="0" quotePrefix="1" applyFont="1" applyFill="1" applyBorder="1" applyAlignment="1">
      <alignment horizontal="left" vertical="center" wrapText="1"/>
    </xf>
    <xf numFmtId="0" fontId="10" fillId="0" borderId="0" xfId="0" applyFont="1" applyAlignment="1">
      <alignment wrapText="1"/>
    </xf>
    <xf numFmtId="0" fontId="9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5" fillId="0" borderId="3" xfId="0" quotePrefix="1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3" fillId="0" borderId="0" xfId="0" applyFont="1" applyAlignment="1">
      <alignment vertical="top" wrapText="1"/>
    </xf>
    <xf numFmtId="0" fontId="14" fillId="2" borderId="3" xfId="0" applyFont="1" applyFill="1" applyBorder="1" applyAlignment="1">
      <alignment horizontal="center" vertical="center" wrapText="1"/>
    </xf>
    <xf numFmtId="0" fontId="14" fillId="0" borderId="3" xfId="0" quotePrefix="1" applyFont="1" applyBorder="1" applyAlignment="1">
      <alignment horizontal="center" vertical="center" wrapText="1"/>
    </xf>
    <xf numFmtId="0" fontId="14" fillId="0" borderId="3" xfId="0" quotePrefix="1" applyFont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 wrapText="1"/>
    </xf>
    <xf numFmtId="0" fontId="0" fillId="3" borderId="0" xfId="0" applyFill="1"/>
    <xf numFmtId="0" fontId="14" fillId="3" borderId="3" xfId="0" applyFont="1" applyFill="1" applyBorder="1" applyAlignment="1">
      <alignment horizontal="center" vertical="center" wrapText="1"/>
    </xf>
    <xf numFmtId="0" fontId="16" fillId="0" borderId="0" xfId="0" applyFont="1"/>
    <xf numFmtId="3" fontId="3" fillId="2" borderId="4" xfId="0" applyNumberFormat="1" applyFont="1" applyFill="1" applyBorder="1" applyAlignment="1">
      <alignment horizontal="right"/>
    </xf>
    <xf numFmtId="0" fontId="3" fillId="2" borderId="4" xfId="0" applyFont="1" applyFill="1" applyBorder="1" applyAlignment="1">
      <alignment horizontal="left" vertical="center" wrapText="1"/>
    </xf>
    <xf numFmtId="0" fontId="1" fillId="0" borderId="0" xfId="0" applyFont="1" applyAlignment="1">
      <alignment vertical="top" wrapText="1"/>
    </xf>
    <xf numFmtId="0" fontId="17" fillId="0" borderId="3" xfId="0" applyFont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  <xf numFmtId="0" fontId="6" fillId="3" borderId="2" xfId="0" applyFont="1" applyFill="1" applyBorder="1" applyAlignment="1">
      <alignment vertical="center"/>
    </xf>
    <xf numFmtId="0" fontId="2" fillId="2" borderId="5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right" vertical="center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0" fontId="1" fillId="0" borderId="0" xfId="0" applyFont="1" applyAlignment="1">
      <alignment horizontal="left" vertical="top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4" fontId="5" fillId="2" borderId="3" xfId="0" applyNumberFormat="1" applyFont="1" applyFill="1" applyBorder="1" applyAlignment="1">
      <alignment horizontal="right"/>
    </xf>
    <xf numFmtId="3" fontId="5" fillId="2" borderId="3" xfId="0" applyNumberFormat="1" applyFont="1" applyFill="1" applyBorder="1" applyAlignment="1">
      <alignment horizontal="right"/>
    </xf>
    <xf numFmtId="4" fontId="5" fillId="2" borderId="3" xfId="0" applyNumberFormat="1" applyFont="1" applyFill="1" applyBorder="1"/>
    <xf numFmtId="4" fontId="18" fillId="0" borderId="3" xfId="0" applyNumberFormat="1" applyFont="1" applyBorder="1"/>
    <xf numFmtId="4" fontId="3" fillId="2" borderId="3" xfId="0" applyNumberFormat="1" applyFont="1" applyFill="1" applyBorder="1" applyAlignment="1">
      <alignment horizontal="right"/>
    </xf>
    <xf numFmtId="4" fontId="19" fillId="0" borderId="3" xfId="0" applyNumberFormat="1" applyFont="1" applyBorder="1"/>
    <xf numFmtId="0" fontId="6" fillId="0" borderId="3" xfId="2" quotePrefix="1" applyFont="1" applyBorder="1">
      <alignment horizontal="left" vertical="center" wrapText="1"/>
    </xf>
    <xf numFmtId="3" fontId="21" fillId="2" borderId="3" xfId="0" applyNumberFormat="1" applyFont="1" applyFill="1" applyBorder="1" applyAlignment="1">
      <alignment vertical="center" wrapText="1"/>
    </xf>
    <xf numFmtId="4" fontId="21" fillId="2" borderId="3" xfId="0" applyNumberFormat="1" applyFont="1" applyFill="1" applyBorder="1" applyAlignment="1">
      <alignment vertical="center" wrapText="1"/>
    </xf>
    <xf numFmtId="4" fontId="22" fillId="0" borderId="3" xfId="0" applyNumberFormat="1" applyFont="1" applyBorder="1"/>
    <xf numFmtId="3" fontId="23" fillId="2" borderId="3" xfId="0" applyNumberFormat="1" applyFont="1" applyFill="1" applyBorder="1" applyAlignment="1">
      <alignment horizontal="right"/>
    </xf>
    <xf numFmtId="0" fontId="5" fillId="2" borderId="1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left" vertical="center" wrapText="1"/>
    </xf>
    <xf numFmtId="3" fontId="5" fillId="2" borderId="4" xfId="0" applyNumberFormat="1" applyFont="1" applyFill="1" applyBorder="1" applyAlignment="1">
      <alignment horizontal="right"/>
    </xf>
    <xf numFmtId="0" fontId="3" fillId="2" borderId="1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24" fillId="0" borderId="3" xfId="0" applyFont="1" applyBorder="1" applyAlignment="1">
      <alignment horizontal="left" vertical="center" wrapText="1"/>
    </xf>
    <xf numFmtId="0" fontId="5" fillId="2" borderId="2" xfId="0" applyFont="1" applyFill="1" applyBorder="1" applyAlignment="1">
      <alignment horizontal="right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right" vertical="center" wrapText="1"/>
    </xf>
    <xf numFmtId="4" fontId="8" fillId="0" borderId="3" xfId="0" applyNumberFormat="1" applyFont="1" applyBorder="1" applyAlignment="1">
      <alignment vertical="center"/>
    </xf>
    <xf numFmtId="4" fontId="5" fillId="0" borderId="3" xfId="0" applyNumberFormat="1" applyFont="1" applyBorder="1" applyAlignment="1">
      <alignment horizontal="right"/>
    </xf>
    <xf numFmtId="4" fontId="8" fillId="3" borderId="3" xfId="0" applyNumberFormat="1" applyFont="1" applyFill="1" applyBorder="1" applyAlignment="1">
      <alignment vertical="center"/>
    </xf>
    <xf numFmtId="4" fontId="5" fillId="3" borderId="3" xfId="0" applyNumberFormat="1" applyFont="1" applyFill="1" applyBorder="1" applyAlignment="1">
      <alignment horizontal="right"/>
    </xf>
    <xf numFmtId="4" fontId="8" fillId="0" borderId="3" xfId="0" applyNumberFormat="1" applyFont="1" applyBorder="1" applyAlignment="1">
      <alignment vertical="center" wrapText="1"/>
    </xf>
    <xf numFmtId="4" fontId="5" fillId="0" borderId="3" xfId="0" applyNumberFormat="1" applyFont="1" applyBorder="1" applyAlignment="1">
      <alignment horizontal="right" wrapText="1"/>
    </xf>
    <xf numFmtId="4" fontId="5" fillId="3" borderId="3" xfId="0" applyNumberFormat="1" applyFont="1" applyFill="1" applyBorder="1" applyAlignment="1">
      <alignment horizontal="right" wrapText="1"/>
    </xf>
    <xf numFmtId="4" fontId="5" fillId="0" borderId="3" xfId="0" applyNumberFormat="1" applyFont="1" applyBorder="1"/>
    <xf numFmtId="3" fontId="5" fillId="0" borderId="3" xfId="0" applyNumberFormat="1" applyFont="1" applyBorder="1"/>
    <xf numFmtId="4" fontId="5" fillId="3" borderId="3" xfId="0" quotePrefix="1" applyNumberFormat="1" applyFont="1" applyFill="1" applyBorder="1" applyAlignment="1">
      <alignment wrapText="1"/>
    </xf>
    <xf numFmtId="0" fontId="5" fillId="3" borderId="3" xfId="0" applyFont="1" applyFill="1" applyBorder="1" applyAlignment="1">
      <alignment vertical="center" wrapText="1"/>
    </xf>
    <xf numFmtId="4" fontId="5" fillId="3" borderId="3" xfId="0" applyNumberFormat="1" applyFont="1" applyFill="1" applyBorder="1" applyAlignment="1">
      <alignment horizontal="right" vertical="center" wrapText="1"/>
    </xf>
    <xf numFmtId="4" fontId="25" fillId="3" borderId="3" xfId="0" applyNumberFormat="1" applyFont="1" applyFill="1" applyBorder="1" applyAlignment="1">
      <alignment wrapText="1"/>
    </xf>
    <xf numFmtId="4" fontId="25" fillId="3" borderId="3" xfId="0" applyNumberFormat="1" applyFont="1" applyFill="1" applyBorder="1" applyAlignment="1">
      <alignment horizontal="right" wrapText="1"/>
    </xf>
    <xf numFmtId="4" fontId="3" fillId="2" borderId="8" xfId="0" applyNumberFormat="1" applyFont="1" applyFill="1" applyBorder="1" applyAlignment="1">
      <alignment horizontal="right"/>
    </xf>
    <xf numFmtId="4" fontId="23" fillId="2" borderId="3" xfId="0" applyNumberFormat="1" applyFont="1" applyFill="1" applyBorder="1" applyAlignment="1">
      <alignment horizontal="right"/>
    </xf>
    <xf numFmtId="0" fontId="26" fillId="3" borderId="3" xfId="0" applyFont="1" applyFill="1" applyBorder="1" applyAlignment="1">
      <alignment horizontal="center" vertical="center" wrapText="1"/>
    </xf>
    <xf numFmtId="0" fontId="8" fillId="0" borderId="1" xfId="0" quotePrefix="1" applyFont="1" applyBorder="1" applyAlignment="1">
      <alignment horizontal="left" vertical="center"/>
    </xf>
    <xf numFmtId="0" fontId="6" fillId="0" borderId="2" xfId="0" applyFont="1" applyBorder="1" applyAlignment="1">
      <alignment vertical="center"/>
    </xf>
    <xf numFmtId="0" fontId="8" fillId="3" borderId="1" xfId="0" quotePrefix="1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vertical="center" wrapText="1"/>
    </xf>
    <xf numFmtId="0" fontId="8" fillId="0" borderId="1" xfId="0" quotePrefix="1" applyFont="1" applyBorder="1" applyAlignment="1">
      <alignment horizontal="left" vertical="center" wrapText="1"/>
    </xf>
    <xf numFmtId="0" fontId="6" fillId="0" borderId="2" xfId="0" applyFont="1" applyBorder="1" applyAlignment="1">
      <alignment vertical="center" wrapText="1"/>
    </xf>
    <xf numFmtId="0" fontId="8" fillId="0" borderId="0" xfId="0" applyFont="1" applyAlignment="1">
      <alignment horizontal="left" vertical="top" wrapText="1"/>
    </xf>
    <xf numFmtId="0" fontId="8" fillId="2" borderId="5" xfId="0" applyFont="1" applyFill="1" applyBorder="1" applyAlignment="1">
      <alignment horizontal="left" vertical="center" wrapText="1"/>
    </xf>
    <xf numFmtId="0" fontId="5" fillId="3" borderId="1" xfId="0" quotePrefix="1" applyFont="1" applyFill="1" applyBorder="1" applyAlignment="1">
      <alignment horizontal="left" wrapText="1"/>
    </xf>
    <xf numFmtId="0" fontId="5" fillId="3" borderId="2" xfId="0" quotePrefix="1" applyFont="1" applyFill="1" applyBorder="1" applyAlignment="1">
      <alignment horizontal="left" wrapText="1"/>
    </xf>
    <xf numFmtId="0" fontId="5" fillId="3" borderId="4" xfId="0" quotePrefix="1" applyFont="1" applyFill="1" applyBorder="1" applyAlignment="1">
      <alignment horizontal="left" wrapText="1"/>
    </xf>
    <xf numFmtId="0" fontId="8" fillId="2" borderId="0" xfId="0" applyFont="1" applyFill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5" fillId="0" borderId="3" xfId="0" quotePrefix="1" applyFont="1" applyBorder="1" applyAlignment="1">
      <alignment horizontal="center" vertical="center" wrapText="1"/>
    </xf>
    <xf numFmtId="0" fontId="14" fillId="0" borderId="1" xfId="0" quotePrefix="1" applyFont="1" applyBorder="1" applyAlignment="1">
      <alignment horizontal="center" vertical="center" wrapText="1"/>
    </xf>
    <xf numFmtId="0" fontId="14" fillId="0" borderId="2" xfId="0" quotePrefix="1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0" fontId="14" fillId="0" borderId="3" xfId="0" quotePrefix="1" applyFont="1" applyBorder="1" applyAlignment="1">
      <alignment horizontal="center" wrapText="1"/>
    </xf>
    <xf numFmtId="0" fontId="14" fillId="0" borderId="1" xfId="0" quotePrefix="1" applyFont="1" applyBorder="1" applyAlignment="1">
      <alignment horizontal="center" wrapText="1"/>
    </xf>
    <xf numFmtId="0" fontId="4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vertical="center"/>
    </xf>
    <xf numFmtId="0" fontId="5" fillId="3" borderId="3" xfId="0" quotePrefix="1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 wrapText="1"/>
    </xf>
    <xf numFmtId="0" fontId="14" fillId="3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center"/>
    </xf>
  </cellXfs>
  <cellStyles count="3">
    <cellStyle name="Normalno" xfId="0" builtinId="0"/>
    <cellStyle name="Obično_List4" xfId="1" xr:uid="{00000000-0005-0000-0000-000001000000}"/>
    <cellStyle name="SAPBEXHLevel3" xfId="2" xr:uid="{8BB5B4C1-F837-4DEF-9158-E687D06F657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U35"/>
  <sheetViews>
    <sheetView zoomScaleNormal="100" workbookViewId="0">
      <selection activeCell="N25" sqref="N25"/>
    </sheetView>
  </sheetViews>
  <sheetFormatPr defaultRowHeight="15" x14ac:dyDescent="0.25"/>
  <cols>
    <col min="6" max="9" width="25.28515625" customWidth="1"/>
    <col min="10" max="10" width="11.140625" customWidth="1"/>
    <col min="11" max="11" width="10.140625" customWidth="1"/>
  </cols>
  <sheetData>
    <row r="1" spans="2:11" ht="42" customHeight="1" x14ac:dyDescent="0.25">
      <c r="B1" s="105" t="s">
        <v>116</v>
      </c>
      <c r="C1" s="105"/>
      <c r="D1" s="105"/>
      <c r="E1" s="105"/>
      <c r="F1" s="105"/>
      <c r="G1" s="105"/>
      <c r="H1" s="105"/>
      <c r="I1" s="105"/>
      <c r="J1" s="105"/>
      <c r="K1" s="21"/>
    </row>
    <row r="2" spans="2:11" ht="18" customHeight="1" x14ac:dyDescent="0.25">
      <c r="B2" s="106"/>
      <c r="C2" s="106"/>
      <c r="D2" s="106"/>
      <c r="E2" s="106"/>
      <c r="F2" s="106"/>
      <c r="G2" s="106"/>
      <c r="H2" s="106"/>
      <c r="I2" s="106"/>
      <c r="J2" s="106"/>
      <c r="K2" s="3"/>
    </row>
    <row r="3" spans="2:11" ht="15.75" customHeight="1" x14ac:dyDescent="0.25">
      <c r="B3" s="105" t="s">
        <v>8</v>
      </c>
      <c r="C3" s="105"/>
      <c r="D3" s="105"/>
      <c r="E3" s="105"/>
      <c r="F3" s="105"/>
      <c r="G3" s="105"/>
      <c r="H3" s="105"/>
      <c r="I3" s="105"/>
      <c r="J3" s="105"/>
      <c r="K3" s="20"/>
    </row>
    <row r="4" spans="2:11" ht="18" x14ac:dyDescent="0.25">
      <c r="B4" s="106"/>
      <c r="C4" s="106"/>
      <c r="D4" s="106"/>
      <c r="E4" s="106"/>
      <c r="F4" s="106"/>
      <c r="G4" s="106"/>
      <c r="H4" s="106"/>
      <c r="I4" s="106"/>
      <c r="J4" s="106"/>
      <c r="K4" s="4"/>
    </row>
    <row r="5" spans="2:11" ht="18" customHeight="1" x14ac:dyDescent="0.25">
      <c r="B5" s="105" t="s">
        <v>29</v>
      </c>
      <c r="C5" s="105"/>
      <c r="D5" s="105"/>
      <c r="E5" s="105"/>
      <c r="F5" s="105"/>
      <c r="G5" s="105"/>
      <c r="H5" s="105"/>
      <c r="I5" s="105"/>
      <c r="J5" s="105"/>
      <c r="K5" s="19"/>
    </row>
    <row r="6" spans="2:11" ht="18" customHeight="1" x14ac:dyDescent="0.25">
      <c r="B6" s="105"/>
      <c r="C6" s="105"/>
      <c r="D6" s="105"/>
      <c r="E6" s="105"/>
      <c r="F6" s="105"/>
      <c r="G6" s="105"/>
      <c r="H6" s="105"/>
      <c r="I6" s="105"/>
      <c r="J6" s="105"/>
      <c r="K6" s="19"/>
    </row>
    <row r="7" spans="2:11" ht="18" customHeight="1" x14ac:dyDescent="0.25">
      <c r="B7" s="93" t="s">
        <v>36</v>
      </c>
      <c r="C7" s="93"/>
      <c r="D7" s="93"/>
      <c r="E7" s="93"/>
      <c r="F7" s="93"/>
      <c r="G7" s="39"/>
      <c r="H7" s="40"/>
      <c r="I7" s="40"/>
      <c r="J7" s="41"/>
      <c r="K7" s="41"/>
    </row>
    <row r="8" spans="2:11" ht="25.5" x14ac:dyDescent="0.25">
      <c r="B8" s="99" t="s">
        <v>6</v>
      </c>
      <c r="C8" s="99"/>
      <c r="D8" s="99"/>
      <c r="E8" s="99"/>
      <c r="F8" s="99"/>
      <c r="G8" s="22" t="s">
        <v>117</v>
      </c>
      <c r="H8" s="22" t="s">
        <v>118</v>
      </c>
      <c r="I8" s="22" t="s">
        <v>119</v>
      </c>
      <c r="J8" s="22" t="s">
        <v>11</v>
      </c>
      <c r="K8" s="22" t="s">
        <v>11</v>
      </c>
    </row>
    <row r="9" spans="2:11" ht="11.25" customHeight="1" x14ac:dyDescent="0.25">
      <c r="B9" s="103">
        <v>1</v>
      </c>
      <c r="C9" s="103"/>
      <c r="D9" s="103"/>
      <c r="E9" s="103"/>
      <c r="F9" s="104"/>
      <c r="G9" s="26">
        <v>2</v>
      </c>
      <c r="H9" s="25">
        <v>3</v>
      </c>
      <c r="I9" s="25">
        <v>4</v>
      </c>
      <c r="J9" s="25" t="s">
        <v>37</v>
      </c>
      <c r="K9" s="25" t="s">
        <v>113</v>
      </c>
    </row>
    <row r="10" spans="2:11" x14ac:dyDescent="0.25">
      <c r="B10" s="98" t="s">
        <v>13</v>
      </c>
      <c r="C10" s="91"/>
      <c r="D10" s="91"/>
      <c r="E10" s="91"/>
      <c r="F10" s="87"/>
      <c r="G10" s="69">
        <v>1114798.3600000001</v>
      </c>
      <c r="H10" s="13">
        <v>1466750</v>
      </c>
      <c r="I10" s="70">
        <v>1461489.96</v>
      </c>
      <c r="J10" s="70">
        <f>I10/G10*100</f>
        <v>131.09904108577985</v>
      </c>
      <c r="K10" s="70">
        <f>I10/H10*100</f>
        <v>99.641381285154253</v>
      </c>
    </row>
    <row r="11" spans="2:11" x14ac:dyDescent="0.25">
      <c r="B11" s="86" t="s">
        <v>12</v>
      </c>
      <c r="C11" s="87"/>
      <c r="D11" s="87"/>
      <c r="E11" s="87"/>
      <c r="F11" s="87"/>
      <c r="G11" s="69">
        <v>0</v>
      </c>
      <c r="H11" s="13">
        <v>0</v>
      </c>
      <c r="I11" s="70">
        <v>0</v>
      </c>
      <c r="J11" s="70"/>
      <c r="K11" s="70"/>
    </row>
    <row r="12" spans="2:11" x14ac:dyDescent="0.25">
      <c r="B12" s="108" t="s">
        <v>0</v>
      </c>
      <c r="C12" s="89"/>
      <c r="D12" s="89"/>
      <c r="E12" s="89"/>
      <c r="F12" s="109"/>
      <c r="G12" s="71">
        <f>G10</f>
        <v>1114798.3600000001</v>
      </c>
      <c r="H12" s="12">
        <f>H10</f>
        <v>1466750</v>
      </c>
      <c r="I12" s="72">
        <f>I10</f>
        <v>1461489.96</v>
      </c>
      <c r="J12" s="72">
        <f t="shared" ref="J12:J16" si="0">I12/G12*100</f>
        <v>131.09904108577985</v>
      </c>
      <c r="K12" s="72">
        <f>I12/H12*100</f>
        <v>99.641381285154253</v>
      </c>
    </row>
    <row r="13" spans="2:11" x14ac:dyDescent="0.25">
      <c r="B13" s="90" t="s">
        <v>14</v>
      </c>
      <c r="C13" s="91"/>
      <c r="D13" s="91"/>
      <c r="E13" s="91"/>
      <c r="F13" s="91"/>
      <c r="G13" s="73">
        <v>538628.81999999995</v>
      </c>
      <c r="H13" s="13">
        <v>1461700</v>
      </c>
      <c r="I13" s="70">
        <v>593847.52</v>
      </c>
      <c r="J13" s="74">
        <f t="shared" si="0"/>
        <v>110.25171657172004</v>
      </c>
      <c r="K13" s="74">
        <f>I13/H13*100</f>
        <v>40.627182048299929</v>
      </c>
    </row>
    <row r="14" spans="2:11" x14ac:dyDescent="0.25">
      <c r="B14" s="86" t="s">
        <v>15</v>
      </c>
      <c r="C14" s="87"/>
      <c r="D14" s="87"/>
      <c r="E14" s="87"/>
      <c r="F14" s="87"/>
      <c r="G14" s="69">
        <v>1295</v>
      </c>
      <c r="H14" s="13">
        <v>51300</v>
      </c>
      <c r="I14" s="70">
        <v>0</v>
      </c>
      <c r="J14" s="74">
        <f t="shared" si="0"/>
        <v>0</v>
      </c>
      <c r="K14" s="74">
        <f>I14/H14*100</f>
        <v>0</v>
      </c>
    </row>
    <row r="15" spans="2:11" x14ac:dyDescent="0.25">
      <c r="B15" s="15" t="s">
        <v>1</v>
      </c>
      <c r="C15" s="38"/>
      <c r="D15" s="38"/>
      <c r="E15" s="38"/>
      <c r="F15" s="38"/>
      <c r="G15" s="72">
        <f>SUM(G13:G14)</f>
        <v>539923.81999999995</v>
      </c>
      <c r="H15" s="12">
        <f>SUM(H13:H14)</f>
        <v>1513000</v>
      </c>
      <c r="I15" s="72">
        <f>SUM(I13:I14)</f>
        <v>593847.52</v>
      </c>
      <c r="J15" s="72">
        <f t="shared" si="0"/>
        <v>109.98727931655247</v>
      </c>
      <c r="K15" s="72">
        <f>I15/H15*100</f>
        <v>39.249670852610706</v>
      </c>
    </row>
    <row r="16" spans="2:11" x14ac:dyDescent="0.25">
      <c r="B16" s="88" t="s">
        <v>112</v>
      </c>
      <c r="C16" s="89"/>
      <c r="D16" s="89"/>
      <c r="E16" s="89"/>
      <c r="F16" s="89"/>
      <c r="G16" s="75">
        <f>G12-G15</f>
        <v>574874.54000000015</v>
      </c>
      <c r="H16" s="14">
        <f>H12-H15</f>
        <v>-46250</v>
      </c>
      <c r="I16" s="75">
        <f>I12-I15</f>
        <v>867642.44</v>
      </c>
      <c r="J16" s="75">
        <f t="shared" si="0"/>
        <v>150.92726840886007</v>
      </c>
      <c r="K16" s="72">
        <f>I16/H16*100</f>
        <v>-1875.9836540540541</v>
      </c>
    </row>
    <row r="17" spans="1:47" ht="18" x14ac:dyDescent="0.25">
      <c r="B17" s="107"/>
      <c r="C17" s="107"/>
      <c r="D17" s="107"/>
      <c r="E17" s="107"/>
      <c r="F17" s="107"/>
      <c r="G17" s="107"/>
      <c r="H17" s="107"/>
      <c r="I17" s="107"/>
      <c r="J17" s="107"/>
      <c r="K17" s="1"/>
    </row>
    <row r="18" spans="1:47" ht="18" customHeight="1" x14ac:dyDescent="0.25">
      <c r="B18" s="97" t="s">
        <v>33</v>
      </c>
      <c r="C18" s="97"/>
      <c r="D18" s="97"/>
      <c r="E18" s="97"/>
      <c r="F18" s="97"/>
      <c r="G18" s="39"/>
      <c r="H18" s="40"/>
      <c r="I18" s="40"/>
      <c r="J18" s="41"/>
      <c r="K18" s="41"/>
    </row>
    <row r="19" spans="1:47" ht="25.5" x14ac:dyDescent="0.25">
      <c r="B19" s="99" t="s">
        <v>6</v>
      </c>
      <c r="C19" s="99"/>
      <c r="D19" s="99"/>
      <c r="E19" s="99"/>
      <c r="F19" s="99"/>
      <c r="G19" s="22" t="s">
        <v>117</v>
      </c>
      <c r="H19" s="22" t="s">
        <v>120</v>
      </c>
      <c r="I19" s="22" t="s">
        <v>119</v>
      </c>
      <c r="J19" s="2" t="s">
        <v>11</v>
      </c>
      <c r="K19" s="2" t="s">
        <v>11</v>
      </c>
    </row>
    <row r="20" spans="1:47" ht="9.75" customHeight="1" x14ac:dyDescent="0.25">
      <c r="B20" s="100">
        <v>1</v>
      </c>
      <c r="C20" s="101"/>
      <c r="D20" s="101"/>
      <c r="E20" s="101"/>
      <c r="F20" s="101"/>
      <c r="G20" s="27">
        <v>2</v>
      </c>
      <c r="H20" s="25">
        <v>3</v>
      </c>
      <c r="I20" s="25">
        <v>4</v>
      </c>
      <c r="J20" s="25" t="s">
        <v>37</v>
      </c>
      <c r="K20" s="25" t="s">
        <v>113</v>
      </c>
    </row>
    <row r="21" spans="1:47" ht="15.75" customHeight="1" x14ac:dyDescent="0.25">
      <c r="B21" s="98" t="s">
        <v>16</v>
      </c>
      <c r="C21" s="102"/>
      <c r="D21" s="102"/>
      <c r="E21" s="102"/>
      <c r="F21" s="102"/>
      <c r="G21" s="76">
        <v>0</v>
      </c>
      <c r="H21" s="77">
        <v>0</v>
      </c>
      <c r="I21" s="70">
        <v>0</v>
      </c>
      <c r="J21" s="70"/>
      <c r="K21" s="70"/>
    </row>
    <row r="22" spans="1:47" x14ac:dyDescent="0.25">
      <c r="B22" s="98" t="s">
        <v>17</v>
      </c>
      <c r="C22" s="91"/>
      <c r="D22" s="91"/>
      <c r="E22" s="91"/>
      <c r="F22" s="91"/>
      <c r="G22" s="76">
        <v>0</v>
      </c>
      <c r="H22" s="77">
        <v>0</v>
      </c>
      <c r="I22" s="70">
        <v>0</v>
      </c>
      <c r="J22" s="70"/>
      <c r="K22" s="70"/>
    </row>
    <row r="23" spans="1:47" ht="15" customHeight="1" x14ac:dyDescent="0.25">
      <c r="B23" s="94" t="s">
        <v>28</v>
      </c>
      <c r="C23" s="95"/>
      <c r="D23" s="95"/>
      <c r="E23" s="95"/>
      <c r="F23" s="96"/>
      <c r="G23" s="78">
        <v>0</v>
      </c>
      <c r="H23" s="79">
        <v>0</v>
      </c>
      <c r="I23" s="75">
        <v>0</v>
      </c>
      <c r="J23" s="80"/>
      <c r="K23" s="80"/>
    </row>
    <row r="24" spans="1:47" s="29" customFormat="1" ht="15" customHeight="1" x14ac:dyDescent="0.25">
      <c r="A24"/>
      <c r="B24" s="98" t="s">
        <v>10</v>
      </c>
      <c r="C24" s="91"/>
      <c r="D24" s="91"/>
      <c r="E24" s="91"/>
      <c r="F24" s="91"/>
      <c r="G24" s="73">
        <v>220891.23</v>
      </c>
      <c r="H24" s="77">
        <v>46250</v>
      </c>
      <c r="I24" s="70">
        <v>118406.3</v>
      </c>
      <c r="J24" s="70"/>
      <c r="K24" s="70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</row>
    <row r="25" spans="1:47" s="29" customFormat="1" ht="15" customHeight="1" x14ac:dyDescent="0.25">
      <c r="A25"/>
      <c r="B25" s="98" t="s">
        <v>32</v>
      </c>
      <c r="C25" s="91"/>
      <c r="D25" s="91"/>
      <c r="E25" s="91"/>
      <c r="F25" s="91"/>
      <c r="G25" s="73">
        <v>-795765.77</v>
      </c>
      <c r="H25" s="77">
        <v>0</v>
      </c>
      <c r="I25" s="70">
        <v>-986048.74</v>
      </c>
      <c r="J25" s="70"/>
      <c r="K25" s="70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</row>
    <row r="26" spans="1:47" s="37" customFormat="1" x14ac:dyDescent="0.25">
      <c r="A26" s="36"/>
      <c r="B26" s="94" t="s">
        <v>34</v>
      </c>
      <c r="C26" s="95"/>
      <c r="D26" s="95"/>
      <c r="E26" s="95"/>
      <c r="F26" s="96"/>
      <c r="G26" s="78">
        <f>SUM(G21:G25)</f>
        <v>-574874.54</v>
      </c>
      <c r="H26" s="78">
        <f>SUM(H21:H25)</f>
        <v>46250</v>
      </c>
      <c r="I26" s="78">
        <f>SUM(I21:I25)</f>
        <v>-867642.44</v>
      </c>
      <c r="J26" s="80"/>
      <c r="K26" s="80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36"/>
      <c r="AK26" s="36"/>
      <c r="AL26" s="36"/>
      <c r="AM26" s="36"/>
      <c r="AN26" s="36"/>
      <c r="AO26" s="36"/>
      <c r="AP26" s="36"/>
      <c r="AQ26" s="36"/>
      <c r="AR26" s="36"/>
      <c r="AS26" s="36"/>
      <c r="AT26" s="36"/>
      <c r="AU26" s="36"/>
    </row>
    <row r="27" spans="1:47" ht="15.75" customHeight="1" x14ac:dyDescent="0.25">
      <c r="B27" s="110" t="s">
        <v>35</v>
      </c>
      <c r="C27" s="110"/>
      <c r="D27" s="110"/>
      <c r="E27" s="110"/>
      <c r="F27" s="110"/>
      <c r="G27" s="81">
        <f>G16+G26</f>
        <v>0</v>
      </c>
      <c r="H27" s="81">
        <f>H16+H26</f>
        <v>0</v>
      </c>
      <c r="I27" s="82">
        <f>I16+I26</f>
        <v>0</v>
      </c>
      <c r="J27" s="80"/>
      <c r="K27" s="81"/>
    </row>
    <row r="29" spans="1:47" x14ac:dyDescent="0.25">
      <c r="B29" s="23"/>
      <c r="C29" s="23"/>
      <c r="D29" s="23"/>
      <c r="E29" s="23"/>
      <c r="F29" s="23"/>
      <c r="G29" s="23"/>
      <c r="H29" s="23"/>
      <c r="I29" s="23"/>
      <c r="J29" s="23"/>
      <c r="K29" s="23"/>
    </row>
    <row r="30" spans="1:47" x14ac:dyDescent="0.25">
      <c r="B30" s="92"/>
      <c r="C30" s="92"/>
      <c r="D30" s="92"/>
      <c r="E30" s="92"/>
      <c r="F30" s="92"/>
      <c r="G30" s="92"/>
      <c r="H30" s="92"/>
      <c r="I30" s="92"/>
      <c r="J30" s="92"/>
    </row>
    <row r="31" spans="1:47" ht="15" customHeight="1" x14ac:dyDescent="0.25">
      <c r="B31" s="92"/>
      <c r="C31" s="92"/>
      <c r="D31" s="92"/>
      <c r="E31" s="92"/>
      <c r="F31" s="92"/>
      <c r="G31" s="92"/>
      <c r="H31" s="92"/>
      <c r="I31" s="92"/>
      <c r="J31" s="92"/>
    </row>
    <row r="32" spans="1:47" ht="15" customHeight="1" x14ac:dyDescent="0.25">
      <c r="B32" s="92"/>
      <c r="C32" s="92"/>
      <c r="D32" s="92"/>
      <c r="E32" s="92"/>
      <c r="F32" s="92"/>
      <c r="G32" s="92"/>
      <c r="H32" s="92"/>
      <c r="I32" s="92"/>
      <c r="J32" s="92"/>
    </row>
    <row r="33" spans="2:11" ht="36.75" customHeight="1" x14ac:dyDescent="0.25">
      <c r="B33" s="92"/>
      <c r="C33" s="92"/>
      <c r="D33" s="92"/>
      <c r="E33" s="92"/>
      <c r="F33" s="92"/>
      <c r="G33" s="92"/>
      <c r="H33" s="92"/>
      <c r="I33" s="92"/>
      <c r="J33" s="92"/>
    </row>
    <row r="34" spans="2:11" ht="15" customHeight="1" x14ac:dyDescent="0.25">
      <c r="B34" s="92"/>
      <c r="C34" s="92"/>
      <c r="D34" s="92"/>
      <c r="E34" s="92"/>
      <c r="F34" s="92"/>
      <c r="G34" s="92"/>
      <c r="H34" s="92"/>
      <c r="I34" s="92"/>
      <c r="J34" s="92"/>
    </row>
    <row r="35" spans="2:11" ht="15" customHeight="1" x14ac:dyDescent="0.25">
      <c r="B35" s="44"/>
      <c r="C35" s="44"/>
      <c r="D35" s="44"/>
      <c r="E35" s="44"/>
      <c r="F35" s="44"/>
      <c r="G35" s="44"/>
      <c r="H35" s="44"/>
      <c r="I35" s="44"/>
      <c r="J35" s="44"/>
      <c r="K35" s="44"/>
    </row>
  </sheetData>
  <mergeCells count="30">
    <mergeCell ref="B31:J31"/>
    <mergeCell ref="B32:J32"/>
    <mergeCell ref="B33:J34"/>
    <mergeCell ref="B1:J1"/>
    <mergeCell ref="B2:J2"/>
    <mergeCell ref="B3:J3"/>
    <mergeCell ref="B4:J4"/>
    <mergeCell ref="B5:J5"/>
    <mergeCell ref="B6:J6"/>
    <mergeCell ref="B17:J17"/>
    <mergeCell ref="B12:F12"/>
    <mergeCell ref="B22:F22"/>
    <mergeCell ref="B10:F10"/>
    <mergeCell ref="B11:F11"/>
    <mergeCell ref="B8:F8"/>
    <mergeCell ref="B27:F27"/>
    <mergeCell ref="B14:F14"/>
    <mergeCell ref="B16:F16"/>
    <mergeCell ref="B13:F13"/>
    <mergeCell ref="B30:J30"/>
    <mergeCell ref="B7:F7"/>
    <mergeCell ref="B26:F26"/>
    <mergeCell ref="B23:F23"/>
    <mergeCell ref="B18:F18"/>
    <mergeCell ref="B24:F24"/>
    <mergeCell ref="B25:F25"/>
    <mergeCell ref="B19:F19"/>
    <mergeCell ref="B20:F20"/>
    <mergeCell ref="B21:F21"/>
    <mergeCell ref="B9:F9"/>
  </mergeCells>
  <phoneticPr fontId="27" type="noConversion"/>
  <pageMargins left="0.7" right="0.7" top="0.75" bottom="0.75" header="0.3" footer="0.3"/>
  <pageSetup paperSize="9" scale="7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66"/>
  <sheetViews>
    <sheetView topLeftCell="A21" zoomScale="90" zoomScaleNormal="90" workbookViewId="0">
      <selection activeCell="L56" sqref="L56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11.42578125" customWidth="1"/>
    <col min="4" max="4" width="8.42578125" customWidth="1"/>
    <col min="5" max="5" width="44.7109375" customWidth="1"/>
    <col min="6" max="8" width="25.28515625" customWidth="1"/>
    <col min="9" max="9" width="15.7109375" customWidth="1"/>
    <col min="10" max="10" width="12.28515625" customWidth="1"/>
  </cols>
  <sheetData>
    <row r="1" spans="1:10" ht="18" x14ac:dyDescent="0.25">
      <c r="A1" s="106"/>
      <c r="B1" s="106"/>
      <c r="C1" s="106"/>
      <c r="D1" s="106"/>
      <c r="E1" s="106"/>
      <c r="F1" s="106"/>
      <c r="G1" s="106"/>
      <c r="H1" s="106"/>
      <c r="I1" s="106"/>
    </row>
    <row r="2" spans="1:10" ht="15.75" customHeight="1" x14ac:dyDescent="0.25">
      <c r="A2" s="105" t="s">
        <v>8</v>
      </c>
      <c r="B2" s="105"/>
      <c r="C2" s="105"/>
      <c r="D2" s="105"/>
      <c r="E2" s="105"/>
      <c r="F2" s="105"/>
      <c r="G2" s="105"/>
      <c r="H2" s="105"/>
      <c r="I2" s="105"/>
    </row>
    <row r="3" spans="1:10" ht="18" x14ac:dyDescent="0.25">
      <c r="A3" s="106"/>
      <c r="B3" s="106"/>
      <c r="C3" s="106"/>
      <c r="D3" s="106"/>
      <c r="E3" s="106"/>
      <c r="F3" s="106"/>
      <c r="G3" s="106"/>
      <c r="H3" s="106"/>
      <c r="I3" s="106"/>
    </row>
    <row r="4" spans="1:10" ht="15.75" customHeight="1" x14ac:dyDescent="0.25">
      <c r="A4" s="105" t="s">
        <v>30</v>
      </c>
      <c r="B4" s="105"/>
      <c r="C4" s="105"/>
      <c r="D4" s="105"/>
      <c r="E4" s="105"/>
      <c r="F4" s="105"/>
      <c r="G4" s="105"/>
      <c r="H4" s="105"/>
      <c r="I4" s="105"/>
    </row>
    <row r="5" spans="1:10" ht="18" x14ac:dyDescent="0.25">
      <c r="A5" s="106"/>
      <c r="B5" s="106"/>
      <c r="C5" s="106"/>
      <c r="D5" s="106"/>
      <c r="E5" s="106"/>
      <c r="F5" s="106"/>
      <c r="G5" s="106"/>
      <c r="H5" s="106"/>
      <c r="I5" s="106"/>
    </row>
    <row r="6" spans="1:10" ht="15.75" customHeight="1" x14ac:dyDescent="0.25">
      <c r="A6" s="105" t="s">
        <v>22</v>
      </c>
      <c r="B6" s="105"/>
      <c r="C6" s="105"/>
      <c r="D6" s="105"/>
      <c r="E6" s="105"/>
      <c r="F6" s="105"/>
      <c r="G6" s="105"/>
      <c r="H6" s="105"/>
      <c r="I6" s="105"/>
    </row>
    <row r="7" spans="1:10" ht="18" x14ac:dyDescent="0.25">
      <c r="A7" s="117"/>
      <c r="B7" s="117"/>
      <c r="C7" s="117"/>
      <c r="D7" s="117"/>
      <c r="E7" s="117"/>
      <c r="F7" s="117"/>
      <c r="G7" s="117"/>
      <c r="H7" s="117"/>
      <c r="I7" s="117"/>
    </row>
    <row r="8" spans="1:10" ht="45" customHeight="1" x14ac:dyDescent="0.25">
      <c r="A8" s="111" t="s">
        <v>6</v>
      </c>
      <c r="B8" s="112"/>
      <c r="C8" s="112"/>
      <c r="D8" s="112"/>
      <c r="E8" s="113"/>
      <c r="F8" s="28" t="s">
        <v>76</v>
      </c>
      <c r="G8" s="28" t="s">
        <v>120</v>
      </c>
      <c r="H8" s="28" t="s">
        <v>121</v>
      </c>
      <c r="I8" s="28" t="s">
        <v>11</v>
      </c>
      <c r="J8" s="28" t="s">
        <v>11</v>
      </c>
    </row>
    <row r="9" spans="1:10" x14ac:dyDescent="0.25">
      <c r="A9" s="114">
        <v>1</v>
      </c>
      <c r="B9" s="115"/>
      <c r="C9" s="115"/>
      <c r="D9" s="115"/>
      <c r="E9" s="116"/>
      <c r="F9" s="30">
        <v>2</v>
      </c>
      <c r="G9" s="30">
        <v>3</v>
      </c>
      <c r="H9" s="30">
        <v>4</v>
      </c>
      <c r="I9" s="30" t="s">
        <v>37</v>
      </c>
      <c r="J9" s="30" t="s">
        <v>113</v>
      </c>
    </row>
    <row r="10" spans="1:10" x14ac:dyDescent="0.25">
      <c r="A10" s="6"/>
      <c r="B10" s="6"/>
      <c r="C10" s="6"/>
      <c r="D10" s="6"/>
      <c r="E10" s="6" t="s">
        <v>27</v>
      </c>
      <c r="F10" s="47">
        <f t="shared" ref="F10:H11" si="0">F11</f>
        <v>1114798.3600000001</v>
      </c>
      <c r="G10" s="48">
        <f t="shared" si="0"/>
        <v>1466750</v>
      </c>
      <c r="H10" s="49">
        <f t="shared" si="0"/>
        <v>1461489.96</v>
      </c>
      <c r="I10" s="50">
        <f t="shared" ref="I10:I15" si="1">H10/F10*100</f>
        <v>131.09904108577985</v>
      </c>
      <c r="J10" s="50">
        <f>H10/G10*100</f>
        <v>99.641381285154253</v>
      </c>
    </row>
    <row r="11" spans="1:10" x14ac:dyDescent="0.25">
      <c r="A11" s="6">
        <v>6</v>
      </c>
      <c r="B11" s="6"/>
      <c r="C11" s="6"/>
      <c r="D11" s="6"/>
      <c r="E11" s="6" t="s">
        <v>2</v>
      </c>
      <c r="F11" s="47">
        <f t="shared" si="0"/>
        <v>1114798.3600000001</v>
      </c>
      <c r="G11" s="48">
        <f t="shared" si="0"/>
        <v>1466750</v>
      </c>
      <c r="H11" s="49">
        <f t="shared" si="0"/>
        <v>1461489.96</v>
      </c>
      <c r="I11" s="50">
        <f t="shared" si="1"/>
        <v>131.09904108577985</v>
      </c>
      <c r="J11" s="50">
        <f>H11/G11*100</f>
        <v>99.641381285154253</v>
      </c>
    </row>
    <row r="12" spans="1:10" ht="25.5" x14ac:dyDescent="0.25">
      <c r="A12" s="6"/>
      <c r="B12" s="9">
        <v>65</v>
      </c>
      <c r="C12" s="9"/>
      <c r="D12" s="9"/>
      <c r="E12" s="18" t="s">
        <v>38</v>
      </c>
      <c r="F12" s="51">
        <v>1114798.3600000001</v>
      </c>
      <c r="G12" s="5">
        <v>1466750</v>
      </c>
      <c r="H12" s="52">
        <v>1461489.96</v>
      </c>
      <c r="I12" s="50">
        <f t="shared" si="1"/>
        <v>131.09904108577985</v>
      </c>
      <c r="J12" s="50">
        <f>H12/G12*100</f>
        <v>99.641381285154253</v>
      </c>
    </row>
    <row r="13" spans="1:10" x14ac:dyDescent="0.25">
      <c r="A13" s="7"/>
      <c r="B13" s="7"/>
      <c r="C13" s="7">
        <v>652</v>
      </c>
      <c r="D13" s="7"/>
      <c r="E13" s="7" t="s">
        <v>39</v>
      </c>
      <c r="F13" s="51">
        <f>F14+F15</f>
        <v>1114798.3600000001</v>
      </c>
      <c r="G13" s="51"/>
      <c r="H13" s="51">
        <f t="shared" ref="H13" si="2">H14+H15</f>
        <v>1461489.96</v>
      </c>
      <c r="I13" s="50">
        <f t="shared" si="1"/>
        <v>131.09904108577985</v>
      </c>
      <c r="J13" s="50"/>
    </row>
    <row r="14" spans="1:10" x14ac:dyDescent="0.25">
      <c r="A14" s="7"/>
      <c r="B14" s="7"/>
      <c r="C14" s="7"/>
      <c r="D14" s="7">
        <v>6526</v>
      </c>
      <c r="E14" s="7" t="s">
        <v>40</v>
      </c>
      <c r="F14" s="51">
        <v>4014.36</v>
      </c>
      <c r="G14" s="5"/>
      <c r="H14" s="52">
        <v>2739.96</v>
      </c>
      <c r="I14" s="50">
        <f t="shared" si="1"/>
        <v>68.253968253968253</v>
      </c>
      <c r="J14" s="50"/>
    </row>
    <row r="15" spans="1:10" ht="25.5" x14ac:dyDescent="0.25">
      <c r="A15" s="7"/>
      <c r="B15" s="7"/>
      <c r="C15" s="8"/>
      <c r="D15" s="7">
        <v>6528</v>
      </c>
      <c r="E15" s="18" t="s">
        <v>41</v>
      </c>
      <c r="F15" s="51">
        <v>1110784</v>
      </c>
      <c r="G15" s="5"/>
      <c r="H15" s="52">
        <v>1458750</v>
      </c>
      <c r="I15" s="50">
        <f t="shared" si="1"/>
        <v>131.3261624222171</v>
      </c>
      <c r="J15" s="50"/>
    </row>
    <row r="20" spans="1:10" ht="18" x14ac:dyDescent="0.25">
      <c r="A20" s="106"/>
      <c r="B20" s="106"/>
      <c r="C20" s="106"/>
      <c r="D20" s="106"/>
      <c r="E20" s="106"/>
      <c r="F20" s="106"/>
      <c r="G20" s="106"/>
      <c r="H20" s="106"/>
      <c r="I20" s="106"/>
    </row>
    <row r="21" spans="1:10" ht="36.75" customHeight="1" x14ac:dyDescent="0.25">
      <c r="A21" s="111" t="s">
        <v>6</v>
      </c>
      <c r="B21" s="112"/>
      <c r="C21" s="112"/>
      <c r="D21" s="112"/>
      <c r="E21" s="113"/>
      <c r="F21" s="28" t="s">
        <v>76</v>
      </c>
      <c r="G21" s="28" t="s">
        <v>120</v>
      </c>
      <c r="H21" s="28" t="s">
        <v>121</v>
      </c>
      <c r="I21" s="28" t="s">
        <v>11</v>
      </c>
      <c r="J21" s="28" t="s">
        <v>11</v>
      </c>
    </row>
    <row r="22" spans="1:10" x14ac:dyDescent="0.25">
      <c r="A22" s="114">
        <v>1</v>
      </c>
      <c r="B22" s="115"/>
      <c r="C22" s="115"/>
      <c r="D22" s="115"/>
      <c r="E22" s="116"/>
      <c r="F22" s="30">
        <v>2</v>
      </c>
      <c r="G22" s="30">
        <v>3</v>
      </c>
      <c r="H22" s="30">
        <v>4</v>
      </c>
      <c r="I22" s="30" t="s">
        <v>37</v>
      </c>
      <c r="J22" s="30" t="s">
        <v>113</v>
      </c>
    </row>
    <row r="23" spans="1:10" x14ac:dyDescent="0.25">
      <c r="A23" s="6"/>
      <c r="B23" s="9"/>
      <c r="C23" s="9"/>
      <c r="D23" s="9"/>
      <c r="E23" s="6" t="s">
        <v>42</v>
      </c>
      <c r="F23" s="47">
        <f>F24+F62</f>
        <v>539923.81999999995</v>
      </c>
      <c r="G23" s="47">
        <f>G24+G62</f>
        <v>1513000</v>
      </c>
      <c r="H23" s="47">
        <f>H24+H62</f>
        <v>593847.52</v>
      </c>
      <c r="I23" s="47">
        <f>H23/F23*100</f>
        <v>109.98727931655247</v>
      </c>
      <c r="J23" s="47">
        <f>H23/G23*100</f>
        <v>39.249670852610706</v>
      </c>
    </row>
    <row r="24" spans="1:10" x14ac:dyDescent="0.25">
      <c r="A24" s="6">
        <v>3</v>
      </c>
      <c r="B24" s="9"/>
      <c r="C24" s="9"/>
      <c r="D24" s="9"/>
      <c r="E24" s="6" t="s">
        <v>3</v>
      </c>
      <c r="F24" s="47">
        <f>F25+F33+F59</f>
        <v>538628.81999999995</v>
      </c>
      <c r="G24" s="47">
        <f>G25+G33+G59</f>
        <v>1461700</v>
      </c>
      <c r="H24" s="47">
        <f>H25+H33+H59</f>
        <v>593847.52</v>
      </c>
      <c r="I24" s="47">
        <f t="shared" ref="I24" si="3">H24/F24*100</f>
        <v>110.25171657172004</v>
      </c>
      <c r="J24" s="47">
        <f t="shared" ref="J24:J25" si="4">H24/G24*100</f>
        <v>40.627182048299929</v>
      </c>
    </row>
    <row r="25" spans="1:10" x14ac:dyDescent="0.25">
      <c r="A25" s="9"/>
      <c r="B25" s="9">
        <v>31</v>
      </c>
      <c r="C25" s="9"/>
      <c r="D25" s="9"/>
      <c r="E25" s="9" t="s">
        <v>4</v>
      </c>
      <c r="F25" s="51">
        <f>F26+F29+F31</f>
        <v>408661.98</v>
      </c>
      <c r="G25" s="51">
        <v>1071200</v>
      </c>
      <c r="H25" s="51">
        <f t="shared" ref="H25" si="5">H26+H29+H31</f>
        <v>450241.38</v>
      </c>
      <c r="I25" s="51">
        <f>H25/F25*100</f>
        <v>110.1745212510349</v>
      </c>
      <c r="J25" s="51">
        <f t="shared" si="4"/>
        <v>42.031495519044064</v>
      </c>
    </row>
    <row r="26" spans="1:10" x14ac:dyDescent="0.25">
      <c r="A26" s="7"/>
      <c r="B26" s="7"/>
      <c r="C26" s="7">
        <v>311</v>
      </c>
      <c r="D26" s="7"/>
      <c r="E26" s="7" t="s">
        <v>18</v>
      </c>
      <c r="F26" s="51">
        <v>335447.15999999997</v>
      </c>
      <c r="G26" s="5"/>
      <c r="H26" s="52">
        <v>375471.46</v>
      </c>
      <c r="I26" s="51">
        <f>H26/F26*100</f>
        <v>111.93162583340997</v>
      </c>
      <c r="J26" s="52"/>
    </row>
    <row r="27" spans="1:10" x14ac:dyDescent="0.25">
      <c r="A27" s="7"/>
      <c r="B27" s="7"/>
      <c r="C27" s="7"/>
      <c r="D27" s="7">
        <v>3111</v>
      </c>
      <c r="E27" s="7" t="s">
        <v>19</v>
      </c>
      <c r="F27" s="51">
        <v>334932.78000000003</v>
      </c>
      <c r="G27" s="5"/>
      <c r="H27" s="52">
        <v>375471.46</v>
      </c>
      <c r="I27" s="51">
        <f t="shared" ref="I27:I45" si="6">H27/F27*100</f>
        <v>112.10352716147997</v>
      </c>
      <c r="J27" s="52"/>
    </row>
    <row r="28" spans="1:10" x14ac:dyDescent="0.25">
      <c r="A28" s="7"/>
      <c r="B28" s="7"/>
      <c r="C28" s="8"/>
      <c r="D28" s="7">
        <v>3113</v>
      </c>
      <c r="E28" s="7" t="s">
        <v>43</v>
      </c>
      <c r="F28" s="51">
        <v>514.38</v>
      </c>
      <c r="G28" s="5"/>
      <c r="H28" s="52">
        <v>0</v>
      </c>
      <c r="I28" s="51">
        <f t="shared" si="6"/>
        <v>0</v>
      </c>
      <c r="J28" s="52"/>
    </row>
    <row r="29" spans="1:10" x14ac:dyDescent="0.25">
      <c r="A29" s="7"/>
      <c r="B29" s="7"/>
      <c r="C29" s="7">
        <v>312</v>
      </c>
      <c r="D29" s="7"/>
      <c r="E29" s="7" t="s">
        <v>44</v>
      </c>
      <c r="F29" s="51">
        <v>18921.14</v>
      </c>
      <c r="G29" s="5"/>
      <c r="H29" s="52">
        <v>14400</v>
      </c>
      <c r="I29" s="51">
        <f t="shared" si="6"/>
        <v>76.105350946084656</v>
      </c>
      <c r="J29" s="52"/>
    </row>
    <row r="30" spans="1:10" x14ac:dyDescent="0.25">
      <c r="A30" s="7"/>
      <c r="B30" s="7"/>
      <c r="C30" s="7"/>
      <c r="D30" s="7">
        <v>3121</v>
      </c>
      <c r="E30" s="18" t="s">
        <v>44</v>
      </c>
      <c r="F30" s="51">
        <v>18921.14</v>
      </c>
      <c r="G30" s="5"/>
      <c r="H30" s="52">
        <v>14400</v>
      </c>
      <c r="I30" s="51">
        <f t="shared" si="6"/>
        <v>76.105350946084656</v>
      </c>
      <c r="J30" s="52"/>
    </row>
    <row r="31" spans="1:10" x14ac:dyDescent="0.25">
      <c r="A31" s="7"/>
      <c r="B31" s="7"/>
      <c r="C31" s="7">
        <v>313</v>
      </c>
      <c r="D31" s="7"/>
      <c r="E31" s="53" t="s">
        <v>45</v>
      </c>
      <c r="F31" s="51">
        <v>54293.68</v>
      </c>
      <c r="G31" s="5"/>
      <c r="H31" s="52">
        <v>60369.919999999998</v>
      </c>
      <c r="I31" s="51">
        <f t="shared" si="6"/>
        <v>111.1914314888952</v>
      </c>
      <c r="J31" s="52"/>
    </row>
    <row r="32" spans="1:10" x14ac:dyDescent="0.25">
      <c r="A32" s="7"/>
      <c r="B32" s="7"/>
      <c r="C32" s="7"/>
      <c r="D32" s="7">
        <v>3132</v>
      </c>
      <c r="E32" s="53" t="s">
        <v>46</v>
      </c>
      <c r="F32" s="51">
        <v>54293.68</v>
      </c>
      <c r="G32" s="5"/>
      <c r="H32" s="52">
        <v>60369.919999999998</v>
      </c>
      <c r="I32" s="51">
        <f t="shared" si="6"/>
        <v>111.1914314888952</v>
      </c>
      <c r="J32" s="52"/>
    </row>
    <row r="33" spans="1:10" x14ac:dyDescent="0.25">
      <c r="A33" s="7"/>
      <c r="B33" s="7">
        <v>32</v>
      </c>
      <c r="C33" s="7"/>
      <c r="D33" s="7"/>
      <c r="E33" s="53" t="s">
        <v>9</v>
      </c>
      <c r="F33" s="51">
        <f>F34+F38+F42+F52</f>
        <v>129966.84000000001</v>
      </c>
      <c r="G33" s="51">
        <v>390200</v>
      </c>
      <c r="H33" s="51">
        <f>H34+H38+H42+H52</f>
        <v>143606.14000000001</v>
      </c>
      <c r="I33" s="51">
        <f t="shared" si="6"/>
        <v>110.49444612179538</v>
      </c>
      <c r="J33" s="51">
        <f>H33/G33*100</f>
        <v>36.803213736545366</v>
      </c>
    </row>
    <row r="34" spans="1:10" x14ac:dyDescent="0.25">
      <c r="A34" s="7"/>
      <c r="B34" s="7"/>
      <c r="C34" s="7">
        <v>321</v>
      </c>
      <c r="D34" s="7"/>
      <c r="E34" s="53" t="s">
        <v>20</v>
      </c>
      <c r="F34" s="51">
        <v>13498.1</v>
      </c>
      <c r="G34" s="51"/>
      <c r="H34" s="51">
        <v>14072.47</v>
      </c>
      <c r="I34" s="51">
        <f t="shared" si="6"/>
        <v>104.25519147139227</v>
      </c>
      <c r="J34" s="51"/>
    </row>
    <row r="35" spans="1:10" x14ac:dyDescent="0.25">
      <c r="A35" s="7"/>
      <c r="B35" s="7"/>
      <c r="C35" s="7"/>
      <c r="D35" s="7">
        <v>3211</v>
      </c>
      <c r="E35" s="53" t="s">
        <v>21</v>
      </c>
      <c r="F35" s="83">
        <v>3582.58</v>
      </c>
      <c r="G35" s="5"/>
      <c r="H35" s="52">
        <v>3550.31</v>
      </c>
      <c r="I35" s="51">
        <f t="shared" si="6"/>
        <v>99.099252494012688</v>
      </c>
      <c r="J35" s="52"/>
    </row>
    <row r="36" spans="1:10" ht="25.5" x14ac:dyDescent="0.25">
      <c r="A36" s="7"/>
      <c r="B36" s="7"/>
      <c r="C36" s="7"/>
      <c r="D36" s="7">
        <v>3212</v>
      </c>
      <c r="E36" s="53" t="s">
        <v>47</v>
      </c>
      <c r="F36" s="51">
        <v>6036.77</v>
      </c>
      <c r="G36" s="5"/>
      <c r="H36" s="52">
        <v>6234.66</v>
      </c>
      <c r="I36" s="51">
        <f t="shared" si="6"/>
        <v>103.27807751496245</v>
      </c>
      <c r="J36" s="52"/>
    </row>
    <row r="37" spans="1:10" x14ac:dyDescent="0.25">
      <c r="A37" s="7"/>
      <c r="B37" s="7"/>
      <c r="C37" s="7"/>
      <c r="D37" s="7">
        <v>3213</v>
      </c>
      <c r="E37" s="53" t="s">
        <v>48</v>
      </c>
      <c r="F37" s="51">
        <v>3878.75</v>
      </c>
      <c r="G37" s="5"/>
      <c r="H37" s="52">
        <v>4287.5</v>
      </c>
      <c r="I37" s="51">
        <f t="shared" si="6"/>
        <v>110.53818884950049</v>
      </c>
      <c r="J37" s="52"/>
    </row>
    <row r="38" spans="1:10" x14ac:dyDescent="0.25">
      <c r="A38" s="7"/>
      <c r="B38" s="7"/>
      <c r="C38" s="7">
        <v>322</v>
      </c>
      <c r="D38" s="7"/>
      <c r="E38" s="53" t="s">
        <v>49</v>
      </c>
      <c r="F38" s="51">
        <v>14027.73</v>
      </c>
      <c r="G38" s="51"/>
      <c r="H38" s="51">
        <v>15247.75</v>
      </c>
      <c r="I38" s="51">
        <f t="shared" si="6"/>
        <v>108.69720189938073</v>
      </c>
      <c r="J38" s="51"/>
    </row>
    <row r="39" spans="1:10" x14ac:dyDescent="0.25">
      <c r="A39" s="7"/>
      <c r="B39" s="7"/>
      <c r="C39" s="7"/>
      <c r="D39" s="7">
        <v>3221</v>
      </c>
      <c r="E39" s="53" t="s">
        <v>50</v>
      </c>
      <c r="F39" s="51">
        <v>3418.16</v>
      </c>
      <c r="G39" s="5"/>
      <c r="H39" s="52">
        <v>5531.89</v>
      </c>
      <c r="I39" s="51">
        <f t="shared" si="6"/>
        <v>161.83824045685401</v>
      </c>
      <c r="J39" s="52"/>
    </row>
    <row r="40" spans="1:10" x14ac:dyDescent="0.25">
      <c r="A40" s="7"/>
      <c r="B40" s="7"/>
      <c r="C40" s="7"/>
      <c r="D40" s="7">
        <v>3223</v>
      </c>
      <c r="E40" s="53" t="s">
        <v>51</v>
      </c>
      <c r="F40" s="51">
        <v>9848.75</v>
      </c>
      <c r="G40" s="5"/>
      <c r="H40" s="52">
        <v>9635.86</v>
      </c>
      <c r="I40" s="51">
        <f t="shared" si="6"/>
        <v>97.83840588907222</v>
      </c>
      <c r="J40" s="52"/>
    </row>
    <row r="41" spans="1:10" x14ac:dyDescent="0.25">
      <c r="A41" s="7"/>
      <c r="B41" s="7"/>
      <c r="C41" s="7"/>
      <c r="D41" s="7">
        <v>3225</v>
      </c>
      <c r="E41" s="53" t="s">
        <v>52</v>
      </c>
      <c r="F41" s="51">
        <v>760.82</v>
      </c>
      <c r="G41" s="5"/>
      <c r="H41" s="52">
        <v>80</v>
      </c>
      <c r="I41" s="51">
        <f t="shared" si="6"/>
        <v>10.514970689519203</v>
      </c>
      <c r="J41" s="52"/>
    </row>
    <row r="42" spans="1:10" x14ac:dyDescent="0.25">
      <c r="A42" s="7"/>
      <c r="B42" s="7"/>
      <c r="C42" s="7">
        <v>323</v>
      </c>
      <c r="D42" s="7"/>
      <c r="E42" s="53" t="s">
        <v>53</v>
      </c>
      <c r="F42" s="51">
        <v>95737.63</v>
      </c>
      <c r="G42" s="51"/>
      <c r="H42" s="51">
        <v>107281.35</v>
      </c>
      <c r="I42" s="51">
        <f t="shared" si="6"/>
        <v>112.05766217525961</v>
      </c>
      <c r="J42" s="51"/>
    </row>
    <row r="43" spans="1:10" x14ac:dyDescent="0.25">
      <c r="A43" s="7"/>
      <c r="B43" s="7"/>
      <c r="C43" s="7"/>
      <c r="D43" s="7">
        <v>3231</v>
      </c>
      <c r="E43" s="53" t="s">
        <v>54</v>
      </c>
      <c r="F43" s="51">
        <v>2800.64</v>
      </c>
      <c r="G43" s="5"/>
      <c r="H43" s="52">
        <v>3605.19</v>
      </c>
      <c r="I43" s="51">
        <f t="shared" si="6"/>
        <v>128.72736231718466</v>
      </c>
      <c r="J43" s="52"/>
    </row>
    <row r="44" spans="1:10" x14ac:dyDescent="0.25">
      <c r="A44" s="7"/>
      <c r="B44" s="7"/>
      <c r="C44" s="7"/>
      <c r="D44" s="7">
        <v>3232</v>
      </c>
      <c r="E44" s="53" t="s">
        <v>55</v>
      </c>
      <c r="F44" s="51">
        <v>980.41</v>
      </c>
      <c r="G44" s="5"/>
      <c r="H44" s="52">
        <v>1800.21</v>
      </c>
      <c r="I44" s="51">
        <f t="shared" si="6"/>
        <v>183.61807815097765</v>
      </c>
      <c r="J44" s="52"/>
    </row>
    <row r="45" spans="1:10" x14ac:dyDescent="0.25">
      <c r="A45" s="7"/>
      <c r="B45" s="7"/>
      <c r="C45" s="7"/>
      <c r="D45" s="7">
        <v>3233</v>
      </c>
      <c r="E45" s="53" t="s">
        <v>56</v>
      </c>
      <c r="F45" s="51">
        <v>1535.13</v>
      </c>
      <c r="G45" s="5"/>
      <c r="H45" s="52">
        <v>1425</v>
      </c>
      <c r="I45" s="51">
        <f t="shared" si="6"/>
        <v>92.826014734908441</v>
      </c>
      <c r="J45" s="52"/>
    </row>
    <row r="46" spans="1:10" x14ac:dyDescent="0.25">
      <c r="A46" s="7"/>
      <c r="B46" s="7"/>
      <c r="C46" s="7"/>
      <c r="D46" s="7">
        <v>3234</v>
      </c>
      <c r="E46" s="53" t="s">
        <v>57</v>
      </c>
      <c r="F46" s="51">
        <v>3507.86</v>
      </c>
      <c r="G46" s="5"/>
      <c r="H46" s="52">
        <v>3046.9</v>
      </c>
      <c r="I46" s="51">
        <f t="shared" ref="I46:I53" si="7">H46/F46*100</f>
        <v>86.85922471250278</v>
      </c>
      <c r="J46" s="52"/>
    </row>
    <row r="47" spans="1:10" x14ac:dyDescent="0.25">
      <c r="A47" s="7"/>
      <c r="B47" s="7"/>
      <c r="C47" s="7"/>
      <c r="D47" s="7">
        <v>3235</v>
      </c>
      <c r="E47" s="53" t="s">
        <v>58</v>
      </c>
      <c r="F47" s="51">
        <v>67906.399999999994</v>
      </c>
      <c r="G47" s="5"/>
      <c r="H47" s="52">
        <v>71945.02</v>
      </c>
      <c r="I47" s="51">
        <f t="shared" si="7"/>
        <v>105.94733338831099</v>
      </c>
      <c r="J47" s="52"/>
    </row>
    <row r="48" spans="1:10" x14ac:dyDescent="0.25">
      <c r="A48" s="7"/>
      <c r="B48" s="7"/>
      <c r="C48" s="7"/>
      <c r="D48" s="7">
        <v>3236</v>
      </c>
      <c r="E48" s="53" t="s">
        <v>59</v>
      </c>
      <c r="F48" s="51">
        <v>10.94</v>
      </c>
      <c r="G48" s="5"/>
      <c r="H48" s="52">
        <v>0</v>
      </c>
      <c r="I48" s="51">
        <f t="shared" si="7"/>
        <v>0</v>
      </c>
      <c r="J48" s="52"/>
    </row>
    <row r="49" spans="1:10" x14ac:dyDescent="0.25">
      <c r="A49" s="7"/>
      <c r="B49" s="7"/>
      <c r="C49" s="7"/>
      <c r="D49" s="7">
        <v>3237</v>
      </c>
      <c r="E49" s="53" t="s">
        <v>60</v>
      </c>
      <c r="F49" s="51">
        <v>1587.05</v>
      </c>
      <c r="G49" s="5"/>
      <c r="H49" s="52">
        <v>6917.51</v>
      </c>
      <c r="I49" s="51">
        <f t="shared" si="7"/>
        <v>435.87221574619582</v>
      </c>
      <c r="J49" s="52"/>
    </row>
    <row r="50" spans="1:10" x14ac:dyDescent="0.25">
      <c r="A50" s="7"/>
      <c r="B50" s="7"/>
      <c r="C50" s="7"/>
      <c r="D50" s="7">
        <v>3238</v>
      </c>
      <c r="E50" s="53" t="s">
        <v>61</v>
      </c>
      <c r="F50" s="51">
        <v>5996.21</v>
      </c>
      <c r="G50" s="5"/>
      <c r="H50" s="52">
        <v>6185.46</v>
      </c>
      <c r="I50" s="51">
        <f t="shared" si="7"/>
        <v>103.15616030792785</v>
      </c>
      <c r="J50" s="52"/>
    </row>
    <row r="51" spans="1:10" x14ac:dyDescent="0.25">
      <c r="A51" s="7"/>
      <c r="B51" s="7"/>
      <c r="C51" s="7"/>
      <c r="D51" s="7">
        <v>3239</v>
      </c>
      <c r="E51" s="53" t="s">
        <v>62</v>
      </c>
      <c r="F51" s="51">
        <v>11412.99</v>
      </c>
      <c r="G51" s="5"/>
      <c r="H51" s="52">
        <v>12356.06</v>
      </c>
      <c r="I51" s="51">
        <f t="shared" si="7"/>
        <v>108.26312824246757</v>
      </c>
      <c r="J51" s="52"/>
    </row>
    <row r="52" spans="1:10" x14ac:dyDescent="0.25">
      <c r="A52" s="7"/>
      <c r="B52" s="7"/>
      <c r="C52" s="7">
        <v>329</v>
      </c>
      <c r="D52" s="7"/>
      <c r="E52" s="53" t="s">
        <v>63</v>
      </c>
      <c r="F52" s="51">
        <v>6703.38</v>
      </c>
      <c r="G52" s="51"/>
      <c r="H52" s="51">
        <v>7004.57</v>
      </c>
      <c r="I52" s="51">
        <f t="shared" si="7"/>
        <v>104.49310646270986</v>
      </c>
      <c r="J52" s="51"/>
    </row>
    <row r="53" spans="1:10" ht="25.5" x14ac:dyDescent="0.25">
      <c r="A53" s="7"/>
      <c r="B53" s="7"/>
      <c r="C53" s="7"/>
      <c r="D53" s="7">
        <v>3291</v>
      </c>
      <c r="E53" s="53" t="s">
        <v>64</v>
      </c>
      <c r="F53" s="51">
        <v>6225</v>
      </c>
      <c r="G53" s="5"/>
      <c r="H53" s="52">
        <v>6192.6</v>
      </c>
      <c r="I53" s="51">
        <f t="shared" si="7"/>
        <v>99.479518072289167</v>
      </c>
      <c r="J53" s="52"/>
    </row>
    <row r="54" spans="1:10" x14ac:dyDescent="0.25">
      <c r="A54" s="7"/>
      <c r="B54" s="7"/>
      <c r="C54" s="7"/>
      <c r="D54" s="7">
        <v>3292</v>
      </c>
      <c r="E54" s="53" t="s">
        <v>65</v>
      </c>
      <c r="F54" s="51"/>
      <c r="G54" s="5"/>
      <c r="H54" s="52">
        <v>0</v>
      </c>
      <c r="I54" s="51"/>
      <c r="J54" s="52"/>
    </row>
    <row r="55" spans="1:10" x14ac:dyDescent="0.25">
      <c r="A55" s="7"/>
      <c r="B55" s="7"/>
      <c r="C55" s="7"/>
      <c r="D55" s="7">
        <v>3293</v>
      </c>
      <c r="E55" s="53" t="s">
        <v>66</v>
      </c>
      <c r="F55" s="51">
        <v>478.38</v>
      </c>
      <c r="G55" s="5"/>
      <c r="H55" s="52">
        <v>472.2</v>
      </c>
      <c r="I55" s="51">
        <f t="shared" ref="I55:I66" si="8">H55/F55*100</f>
        <v>98.708139972406869</v>
      </c>
      <c r="J55" s="52"/>
    </row>
    <row r="56" spans="1:10" x14ac:dyDescent="0.25">
      <c r="A56" s="7"/>
      <c r="B56" s="7"/>
      <c r="C56" s="7"/>
      <c r="D56" s="7">
        <v>3294</v>
      </c>
      <c r="E56" s="53" t="s">
        <v>67</v>
      </c>
      <c r="F56" s="51">
        <v>0</v>
      </c>
      <c r="G56" s="5"/>
      <c r="H56" s="52">
        <v>0</v>
      </c>
      <c r="I56" s="51">
        <v>0</v>
      </c>
      <c r="J56" s="52"/>
    </row>
    <row r="57" spans="1:10" x14ac:dyDescent="0.25">
      <c r="A57" s="7"/>
      <c r="B57" s="7"/>
      <c r="C57" s="7"/>
      <c r="D57" s="7">
        <v>3295</v>
      </c>
      <c r="E57" s="53" t="s">
        <v>68</v>
      </c>
      <c r="F57" s="51">
        <v>0</v>
      </c>
      <c r="G57" s="5"/>
      <c r="H57" s="52">
        <v>339.77</v>
      </c>
      <c r="I57" s="51">
        <v>0</v>
      </c>
      <c r="J57" s="52"/>
    </row>
    <row r="58" spans="1:10" x14ac:dyDescent="0.25">
      <c r="A58" s="7"/>
      <c r="B58" s="7"/>
      <c r="C58" s="7"/>
      <c r="D58" s="7">
        <v>3299</v>
      </c>
      <c r="E58" s="53" t="s">
        <v>63</v>
      </c>
      <c r="F58" s="51">
        <v>0</v>
      </c>
      <c r="G58" s="5"/>
      <c r="H58" s="52">
        <v>0</v>
      </c>
      <c r="I58" s="51">
        <v>0</v>
      </c>
      <c r="J58" s="52"/>
    </row>
    <row r="59" spans="1:10" x14ac:dyDescent="0.25">
      <c r="A59" s="7"/>
      <c r="B59" s="7">
        <v>34</v>
      </c>
      <c r="C59" s="7"/>
      <c r="D59" s="7"/>
      <c r="E59" s="53" t="s">
        <v>69</v>
      </c>
      <c r="F59" s="51">
        <v>0</v>
      </c>
      <c r="G59" s="5">
        <v>300</v>
      </c>
      <c r="H59" s="52">
        <v>0</v>
      </c>
      <c r="I59" s="51">
        <v>0</v>
      </c>
      <c r="J59" s="52">
        <v>0</v>
      </c>
    </row>
    <row r="60" spans="1:10" x14ac:dyDescent="0.25">
      <c r="A60" s="7"/>
      <c r="B60" s="7"/>
      <c r="C60" s="7">
        <v>343</v>
      </c>
      <c r="D60" s="7"/>
      <c r="E60" s="53" t="s">
        <v>70</v>
      </c>
      <c r="F60" s="51">
        <v>0</v>
      </c>
      <c r="G60" s="5"/>
      <c r="H60" s="52">
        <v>0</v>
      </c>
      <c r="I60" s="83">
        <v>0</v>
      </c>
      <c r="J60" s="52"/>
    </row>
    <row r="61" spans="1:10" x14ac:dyDescent="0.25">
      <c r="A61" s="7"/>
      <c r="B61" s="7"/>
      <c r="C61" s="7"/>
      <c r="D61" s="7">
        <v>3433</v>
      </c>
      <c r="E61" s="53" t="s">
        <v>71</v>
      </c>
      <c r="F61" s="51">
        <v>0</v>
      </c>
      <c r="G61" s="5"/>
      <c r="H61" s="52">
        <v>0</v>
      </c>
      <c r="I61" s="51">
        <v>0</v>
      </c>
      <c r="J61" s="52"/>
    </row>
    <row r="62" spans="1:10" x14ac:dyDescent="0.25">
      <c r="A62" s="11">
        <v>4</v>
      </c>
      <c r="B62" s="7"/>
      <c r="C62" s="7"/>
      <c r="D62" s="7"/>
      <c r="E62" s="53" t="s">
        <v>5</v>
      </c>
      <c r="F62" s="47">
        <f>F63</f>
        <v>1295</v>
      </c>
      <c r="G62" s="47">
        <f t="shared" ref="G62:H62" si="9">G63</f>
        <v>51300</v>
      </c>
      <c r="H62" s="47">
        <f t="shared" si="9"/>
        <v>0</v>
      </c>
      <c r="I62" s="47">
        <f t="shared" si="8"/>
        <v>0</v>
      </c>
      <c r="J62" s="50">
        <f>H62/G62*100</f>
        <v>0</v>
      </c>
    </row>
    <row r="63" spans="1:10" ht="27.75" customHeight="1" x14ac:dyDescent="0.25">
      <c r="A63" s="7"/>
      <c r="B63" s="7">
        <v>42</v>
      </c>
      <c r="C63" s="7"/>
      <c r="D63" s="7"/>
      <c r="E63" s="53" t="s">
        <v>72</v>
      </c>
      <c r="F63" s="51">
        <v>1295</v>
      </c>
      <c r="G63" s="5">
        <v>51300</v>
      </c>
      <c r="H63" s="52">
        <v>0</v>
      </c>
      <c r="I63" s="51">
        <f t="shared" si="8"/>
        <v>0</v>
      </c>
      <c r="J63" s="52">
        <v>0</v>
      </c>
    </row>
    <row r="64" spans="1:10" x14ac:dyDescent="0.25">
      <c r="A64" s="7"/>
      <c r="B64" s="7"/>
      <c r="C64" s="7">
        <v>422</v>
      </c>
      <c r="D64" s="7"/>
      <c r="E64" s="53" t="s">
        <v>73</v>
      </c>
      <c r="F64" s="51">
        <v>1295</v>
      </c>
      <c r="G64" s="5"/>
      <c r="H64" s="52">
        <v>0</v>
      </c>
      <c r="I64" s="51">
        <f t="shared" si="8"/>
        <v>0</v>
      </c>
      <c r="J64" s="52"/>
    </row>
    <row r="65" spans="1:10" x14ac:dyDescent="0.25">
      <c r="A65" s="7"/>
      <c r="B65" s="7"/>
      <c r="C65" s="7"/>
      <c r="D65" s="7">
        <v>4221</v>
      </c>
      <c r="E65" s="53" t="s">
        <v>74</v>
      </c>
      <c r="F65" s="51">
        <v>1295</v>
      </c>
      <c r="G65" s="5"/>
      <c r="H65" s="52">
        <v>0</v>
      </c>
      <c r="I65" s="51">
        <f t="shared" si="8"/>
        <v>0</v>
      </c>
      <c r="J65" s="52"/>
    </row>
    <row r="66" spans="1:10" x14ac:dyDescent="0.25">
      <c r="A66" s="7"/>
      <c r="B66" s="7"/>
      <c r="C66" s="7"/>
      <c r="D66" s="7">
        <v>4224</v>
      </c>
      <c r="E66" s="53" t="s">
        <v>75</v>
      </c>
      <c r="F66" s="51">
        <v>1295</v>
      </c>
      <c r="G66" s="5"/>
      <c r="H66" s="52">
        <v>0</v>
      </c>
      <c r="I66" s="51">
        <f t="shared" si="8"/>
        <v>0</v>
      </c>
      <c r="J66" s="52"/>
    </row>
  </sheetData>
  <mergeCells count="12">
    <mergeCell ref="A1:I1"/>
    <mergeCell ref="A2:I2"/>
    <mergeCell ref="A3:I3"/>
    <mergeCell ref="A4:I4"/>
    <mergeCell ref="A20:I20"/>
    <mergeCell ref="A21:E21"/>
    <mergeCell ref="A22:E22"/>
    <mergeCell ref="A5:I5"/>
    <mergeCell ref="A6:I6"/>
    <mergeCell ref="A7:I7"/>
    <mergeCell ref="A8:E8"/>
    <mergeCell ref="A9:E9"/>
  </mergeCells>
  <pageMargins left="0.7" right="0.7" top="0.75" bottom="0.75" header="0.3" footer="0.3"/>
  <pageSetup paperSize="9" scale="47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I18"/>
  <sheetViews>
    <sheetView workbookViewId="0">
      <selection activeCell="D7" sqref="D7"/>
    </sheetView>
  </sheetViews>
  <sheetFormatPr defaultRowHeight="15" x14ac:dyDescent="0.25"/>
  <cols>
    <col min="2" max="2" width="37.7109375" customWidth="1"/>
    <col min="3" max="5" width="25.28515625" customWidth="1"/>
    <col min="6" max="6" width="15.7109375" customWidth="1"/>
    <col min="7" max="7" width="12.5703125" customWidth="1"/>
  </cols>
  <sheetData>
    <row r="1" spans="2:9" ht="18" x14ac:dyDescent="0.25">
      <c r="B1" s="3"/>
      <c r="C1" s="3"/>
      <c r="D1" s="3"/>
      <c r="E1" s="4"/>
      <c r="F1" s="4"/>
    </row>
    <row r="2" spans="2:9" ht="15.75" x14ac:dyDescent="0.25">
      <c r="B2" s="105" t="s">
        <v>23</v>
      </c>
      <c r="C2" s="105"/>
      <c r="D2" s="105"/>
      <c r="E2" s="105"/>
      <c r="F2" s="105"/>
    </row>
    <row r="3" spans="2:9" ht="18" x14ac:dyDescent="0.25">
      <c r="B3" s="42"/>
      <c r="C3" s="42"/>
      <c r="D3" s="42"/>
      <c r="E3" s="43"/>
      <c r="F3" s="43"/>
    </row>
    <row r="4" spans="2:9" ht="33.75" customHeight="1" x14ac:dyDescent="0.25">
      <c r="B4" s="28" t="s">
        <v>6</v>
      </c>
      <c r="C4" s="28" t="s">
        <v>79</v>
      </c>
      <c r="D4" s="28" t="s">
        <v>118</v>
      </c>
      <c r="E4" s="28" t="s">
        <v>122</v>
      </c>
      <c r="F4" s="28" t="s">
        <v>11</v>
      </c>
      <c r="G4" s="28" t="s">
        <v>11</v>
      </c>
    </row>
    <row r="5" spans="2:9" x14ac:dyDescent="0.25">
      <c r="B5" s="30">
        <v>1</v>
      </c>
      <c r="C5" s="30">
        <v>2</v>
      </c>
      <c r="D5" s="30">
        <v>3</v>
      </c>
      <c r="E5" s="30">
        <v>4</v>
      </c>
      <c r="F5" s="30" t="s">
        <v>37</v>
      </c>
      <c r="G5" s="85" t="s">
        <v>113</v>
      </c>
    </row>
    <row r="6" spans="2:9" x14ac:dyDescent="0.25">
      <c r="B6" s="6" t="s">
        <v>25</v>
      </c>
      <c r="C6" s="55">
        <f t="shared" ref="C6:E7" si="0">C7</f>
        <v>1114798.3600000001</v>
      </c>
      <c r="D6" s="54">
        <f t="shared" si="0"/>
        <v>1466750</v>
      </c>
      <c r="E6" s="55">
        <f t="shared" si="0"/>
        <v>1461789.96</v>
      </c>
      <c r="F6" s="56">
        <f>E6/C6*100</f>
        <v>131.12595178198859</v>
      </c>
      <c r="G6" s="56">
        <f>E6/D6*100</f>
        <v>99.661834668484744</v>
      </c>
    </row>
    <row r="7" spans="2:9" x14ac:dyDescent="0.25">
      <c r="B7" s="6" t="s">
        <v>77</v>
      </c>
      <c r="C7" s="47">
        <f t="shared" si="0"/>
        <v>1114798.3600000001</v>
      </c>
      <c r="D7" s="48">
        <f t="shared" si="0"/>
        <v>1466750</v>
      </c>
      <c r="E7" s="50">
        <f t="shared" si="0"/>
        <v>1461789.96</v>
      </c>
      <c r="F7" s="50">
        <f>E7/C7*100</f>
        <v>131.12595178198859</v>
      </c>
      <c r="G7" s="50">
        <f>E7/D7*100</f>
        <v>99.661834668484744</v>
      </c>
    </row>
    <row r="8" spans="2:9" x14ac:dyDescent="0.25">
      <c r="B8" s="16" t="s">
        <v>78</v>
      </c>
      <c r="C8" s="51">
        <v>1114798.3600000001</v>
      </c>
      <c r="D8" s="5">
        <v>1466750</v>
      </c>
      <c r="E8" s="52">
        <v>1461789.96</v>
      </c>
      <c r="F8" s="52">
        <f>E8/C8*100</f>
        <v>131.12595178198859</v>
      </c>
      <c r="G8" s="52">
        <f>E8/D8*100</f>
        <v>99.661834668484744</v>
      </c>
    </row>
    <row r="9" spans="2:9" x14ac:dyDescent="0.25">
      <c r="B9" s="17"/>
      <c r="C9" s="51"/>
      <c r="D9" s="5"/>
      <c r="E9" s="52"/>
      <c r="F9" s="56"/>
      <c r="G9" s="52"/>
    </row>
    <row r="10" spans="2:9" ht="13.5" customHeight="1" x14ac:dyDescent="0.25">
      <c r="B10" s="6" t="s">
        <v>26</v>
      </c>
      <c r="C10" s="84">
        <f t="shared" ref="C10:E11" si="1">C11</f>
        <v>539923.81999999995</v>
      </c>
      <c r="D10" s="57">
        <f t="shared" si="1"/>
        <v>1513000</v>
      </c>
      <c r="E10" s="56">
        <f t="shared" si="1"/>
        <v>593847.52</v>
      </c>
      <c r="F10" s="56">
        <f>E10/C10*100</f>
        <v>109.98727931655247</v>
      </c>
      <c r="G10" s="56">
        <f>E10/D10*100</f>
        <v>39.249670852610706</v>
      </c>
    </row>
    <row r="11" spans="2:9" x14ac:dyDescent="0.25">
      <c r="B11" s="6" t="s">
        <v>77</v>
      </c>
      <c r="C11" s="47">
        <f t="shared" si="1"/>
        <v>539923.81999999995</v>
      </c>
      <c r="D11" s="48">
        <f t="shared" si="1"/>
        <v>1513000</v>
      </c>
      <c r="E11" s="50">
        <f t="shared" si="1"/>
        <v>593847.52</v>
      </c>
      <c r="F11" s="50">
        <f>E11/C11*100</f>
        <v>109.98727931655247</v>
      </c>
      <c r="G11" s="50">
        <f>E11/D11*100</f>
        <v>39.249670852610706</v>
      </c>
    </row>
    <row r="12" spans="2:9" x14ac:dyDescent="0.25">
      <c r="B12" s="16" t="s">
        <v>78</v>
      </c>
      <c r="C12" s="51">
        <v>539923.81999999995</v>
      </c>
      <c r="D12" s="5">
        <v>1513000</v>
      </c>
      <c r="E12" s="52">
        <v>593847.52</v>
      </c>
      <c r="F12" s="52">
        <f>E12/C12*100</f>
        <v>109.98727931655247</v>
      </c>
      <c r="G12" s="52">
        <f>E12/D12*100</f>
        <v>39.249670852610706</v>
      </c>
    </row>
    <row r="14" spans="2:9" ht="15" customHeight="1" x14ac:dyDescent="0.25">
      <c r="B14" s="24"/>
      <c r="C14" s="24"/>
      <c r="D14" s="24"/>
      <c r="E14" s="24"/>
      <c r="F14" s="24"/>
      <c r="G14" s="24"/>
      <c r="H14" s="24"/>
      <c r="I14" s="24"/>
    </row>
    <row r="15" spans="2:9" x14ac:dyDescent="0.25">
      <c r="B15" s="24"/>
      <c r="C15" s="24"/>
      <c r="D15" s="24"/>
      <c r="E15" s="24"/>
      <c r="F15" s="24"/>
      <c r="G15" s="24"/>
      <c r="H15" s="24"/>
      <c r="I15" s="24"/>
    </row>
    <row r="16" spans="2:9" x14ac:dyDescent="0.25">
      <c r="B16" s="24"/>
      <c r="C16" s="24"/>
      <c r="D16" s="24"/>
      <c r="E16" s="24"/>
      <c r="F16" s="24"/>
      <c r="G16" s="24"/>
      <c r="H16" s="24"/>
      <c r="I16" s="24"/>
    </row>
    <row r="17" ht="15.75" customHeight="1" x14ac:dyDescent="0.25"/>
    <row r="18" ht="15.75" customHeight="1" x14ac:dyDescent="0.25"/>
  </sheetData>
  <mergeCells count="1">
    <mergeCell ref="B2:F2"/>
  </mergeCells>
  <pageMargins left="0.7" right="0.7" top="0.75" bottom="0.75" header="0.3" footer="0.3"/>
  <pageSetup paperSize="9" scale="8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G13"/>
  <sheetViews>
    <sheetView zoomScaleNormal="100" workbookViewId="0">
      <selection activeCell="E23" sqref="E22:E23"/>
    </sheetView>
  </sheetViews>
  <sheetFormatPr defaultRowHeight="15" x14ac:dyDescent="0.25"/>
  <cols>
    <col min="2" max="2" width="37.7109375" customWidth="1"/>
    <col min="3" max="5" width="25.28515625" customWidth="1"/>
    <col min="6" max="6" width="14.140625" customWidth="1"/>
    <col min="7" max="7" width="13.28515625" customWidth="1"/>
  </cols>
  <sheetData>
    <row r="1" spans="2:7" ht="18" x14ac:dyDescent="0.25">
      <c r="B1" s="3"/>
      <c r="C1" s="3"/>
      <c r="D1" s="3"/>
      <c r="E1" s="4"/>
      <c r="F1" s="4"/>
    </row>
    <row r="2" spans="2:7" ht="15.75" customHeight="1" x14ac:dyDescent="0.25">
      <c r="B2" s="105" t="s">
        <v>24</v>
      </c>
      <c r="C2" s="105"/>
      <c r="D2" s="105"/>
      <c r="E2" s="105"/>
      <c r="F2" s="105"/>
    </row>
    <row r="3" spans="2:7" ht="18" x14ac:dyDescent="0.25">
      <c r="B3" s="42"/>
      <c r="C3" s="42"/>
      <c r="D3" s="42"/>
      <c r="E3" s="43"/>
      <c r="F3" s="43"/>
    </row>
    <row r="4" spans="2:7" ht="38.25" x14ac:dyDescent="0.25">
      <c r="B4" s="28" t="s">
        <v>6</v>
      </c>
      <c r="C4" s="28" t="s">
        <v>81</v>
      </c>
      <c r="D4" s="28" t="s">
        <v>123</v>
      </c>
      <c r="E4" s="28" t="s">
        <v>124</v>
      </c>
      <c r="F4" s="28" t="s">
        <v>11</v>
      </c>
      <c r="G4" s="28" t="s">
        <v>11</v>
      </c>
    </row>
    <row r="5" spans="2:7" x14ac:dyDescent="0.25">
      <c r="B5" s="30">
        <v>1</v>
      </c>
      <c r="C5" s="30">
        <v>2</v>
      </c>
      <c r="D5" s="30">
        <v>3</v>
      </c>
      <c r="E5" s="30">
        <v>4</v>
      </c>
      <c r="F5" s="30" t="s">
        <v>37</v>
      </c>
      <c r="G5" s="30" t="s">
        <v>113</v>
      </c>
    </row>
    <row r="6" spans="2:7" ht="15.75" customHeight="1" x14ac:dyDescent="0.25">
      <c r="B6" s="6" t="s">
        <v>26</v>
      </c>
      <c r="C6" s="47">
        <f>C7</f>
        <v>539923.81999999995</v>
      </c>
      <c r="D6" s="48">
        <f>D7</f>
        <v>1513000</v>
      </c>
      <c r="E6" s="50">
        <f>E7</f>
        <v>593847.52</v>
      </c>
      <c r="F6" s="50">
        <f>E6/C6*100</f>
        <v>109.98727931655247</v>
      </c>
      <c r="G6" s="50">
        <f>E6/D6*100</f>
        <v>39.249670852610706</v>
      </c>
    </row>
    <row r="7" spans="2:7" ht="15.75" customHeight="1" x14ac:dyDescent="0.25">
      <c r="B7" s="6" t="s">
        <v>80</v>
      </c>
      <c r="C7" s="47">
        <f>C9</f>
        <v>539923.81999999995</v>
      </c>
      <c r="D7" s="48">
        <f>D9</f>
        <v>1513000</v>
      </c>
      <c r="E7" s="50">
        <f>E8</f>
        <v>593847.52</v>
      </c>
      <c r="F7" s="50">
        <f>E7/C7*100</f>
        <v>109.98727931655247</v>
      </c>
      <c r="G7" s="50">
        <f t="shared" ref="G7:G9" si="0">E7/D7*100</f>
        <v>39.249670852610706</v>
      </c>
    </row>
    <row r="8" spans="2:7" ht="15.75" customHeight="1" x14ac:dyDescent="0.25">
      <c r="B8" s="10" t="s">
        <v>115</v>
      </c>
      <c r="C8" s="51">
        <f>C9</f>
        <v>539923.81999999995</v>
      </c>
      <c r="D8" s="5">
        <f>D9</f>
        <v>1513000</v>
      </c>
      <c r="E8" s="52">
        <f>E9</f>
        <v>593847.52</v>
      </c>
      <c r="F8" s="52">
        <f>E8/C8*100</f>
        <v>109.98727931655247</v>
      </c>
      <c r="G8" s="52">
        <f t="shared" si="0"/>
        <v>39.249670852610706</v>
      </c>
    </row>
    <row r="9" spans="2:7" x14ac:dyDescent="0.25">
      <c r="B9" s="10" t="s">
        <v>114</v>
      </c>
      <c r="C9" s="51">
        <v>539923.81999999995</v>
      </c>
      <c r="D9" s="5">
        <v>1513000</v>
      </c>
      <c r="E9" s="52">
        <v>593847.52</v>
      </c>
      <c r="F9" s="52">
        <f>E9/C9*100</f>
        <v>109.98727931655247</v>
      </c>
      <c r="G9" s="52">
        <f t="shared" si="0"/>
        <v>39.249670852610706</v>
      </c>
    </row>
    <row r="11" spans="2:7" x14ac:dyDescent="0.25">
      <c r="B11" s="24"/>
      <c r="C11" s="24"/>
      <c r="D11" s="24"/>
      <c r="E11" s="24"/>
      <c r="F11" s="24"/>
    </row>
    <row r="12" spans="2:7" x14ac:dyDescent="0.25">
      <c r="B12" s="24"/>
      <c r="C12" s="24"/>
      <c r="D12" s="24"/>
      <c r="E12" s="24"/>
      <c r="F12" s="24"/>
    </row>
    <row r="13" spans="2:7" x14ac:dyDescent="0.25">
      <c r="B13" s="24"/>
      <c r="C13" s="24"/>
      <c r="D13" s="24"/>
      <c r="E13" s="24"/>
      <c r="F13" s="24"/>
    </row>
  </sheetData>
  <mergeCells count="1">
    <mergeCell ref="B2:F2"/>
  </mergeCells>
  <pageMargins left="0.7" right="0.7" top="0.75" bottom="0.75" header="0.3" footer="0.3"/>
  <pageSetup paperSize="9" scale="87" orientation="landscape" r:id="rId1"/>
  <ignoredErrors>
    <ignoredError sqref="C7:D7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1:I48"/>
  <sheetViews>
    <sheetView tabSelected="1" zoomScaleNormal="100" workbookViewId="0">
      <selection activeCell="I39" sqref="I39"/>
    </sheetView>
  </sheetViews>
  <sheetFormatPr defaultRowHeight="15" x14ac:dyDescent="0.25"/>
  <cols>
    <col min="2" max="2" width="6.7109375" customWidth="1"/>
    <col min="3" max="3" width="8.42578125" bestFit="1" customWidth="1"/>
    <col min="4" max="4" width="15.7109375" customWidth="1"/>
    <col min="5" max="5" width="43.140625" customWidth="1"/>
    <col min="6" max="6" width="22.42578125" customWidth="1"/>
    <col min="7" max="7" width="21.140625" customWidth="1"/>
    <col min="8" max="8" width="14.42578125" customWidth="1"/>
    <col min="9" max="9" width="24.28515625" customWidth="1"/>
  </cols>
  <sheetData>
    <row r="1" spans="2:9" ht="18" x14ac:dyDescent="0.25">
      <c r="B1" s="3"/>
      <c r="C1" s="3"/>
      <c r="D1" s="3"/>
      <c r="E1" s="3"/>
      <c r="F1" s="3"/>
      <c r="G1" s="3"/>
      <c r="H1" s="4"/>
      <c r="I1" s="4"/>
    </row>
    <row r="2" spans="2:9" ht="15.75" x14ac:dyDescent="0.25">
      <c r="B2" s="105" t="s">
        <v>7</v>
      </c>
      <c r="C2" s="105"/>
      <c r="D2" s="105"/>
      <c r="E2" s="105"/>
      <c r="F2" s="105"/>
      <c r="G2" s="105"/>
      <c r="H2" s="105"/>
      <c r="I2" s="19"/>
    </row>
    <row r="3" spans="2:9" ht="18" x14ac:dyDescent="0.25">
      <c r="B3" s="42"/>
      <c r="C3" s="42"/>
      <c r="D3" s="42"/>
      <c r="E3" s="42"/>
      <c r="F3" s="42"/>
      <c r="G3" s="42"/>
      <c r="H3" s="43"/>
      <c r="I3" s="4"/>
    </row>
    <row r="4" spans="2:9" ht="15.75" x14ac:dyDescent="0.25">
      <c r="B4" s="118" t="s">
        <v>31</v>
      </c>
      <c r="C4" s="118"/>
      <c r="D4" s="118"/>
      <c r="E4" s="118"/>
      <c r="F4" s="118"/>
      <c r="G4" s="118"/>
      <c r="H4" s="118"/>
    </row>
    <row r="5" spans="2:9" ht="18" x14ac:dyDescent="0.25">
      <c r="B5" s="42"/>
      <c r="C5" s="42"/>
      <c r="D5" s="42"/>
      <c r="E5" s="42"/>
      <c r="F5" s="42"/>
      <c r="G5" s="42"/>
      <c r="H5" s="43"/>
    </row>
    <row r="6" spans="2:9" ht="38.25" x14ac:dyDescent="0.25">
      <c r="B6" s="111" t="s">
        <v>6</v>
      </c>
      <c r="C6" s="112"/>
      <c r="D6" s="112"/>
      <c r="E6" s="113"/>
      <c r="F6" s="28" t="s">
        <v>118</v>
      </c>
      <c r="G6" s="28" t="s">
        <v>124</v>
      </c>
      <c r="H6" s="28" t="s">
        <v>11</v>
      </c>
    </row>
    <row r="7" spans="2:9" s="31" customFormat="1" ht="11.25" x14ac:dyDescent="0.2">
      <c r="B7" s="114">
        <v>1</v>
      </c>
      <c r="C7" s="115"/>
      <c r="D7" s="115"/>
      <c r="E7" s="116"/>
      <c r="F7" s="30">
        <v>2</v>
      </c>
      <c r="G7" s="30">
        <v>3</v>
      </c>
      <c r="H7" s="30" t="s">
        <v>82</v>
      </c>
    </row>
    <row r="8" spans="2:9" ht="15" customHeight="1" x14ac:dyDescent="0.25">
      <c r="B8" s="58">
        <v>48865</v>
      </c>
      <c r="C8" s="59"/>
      <c r="D8" s="60"/>
      <c r="E8" s="61" t="s">
        <v>83</v>
      </c>
      <c r="F8" s="62">
        <f>F9</f>
        <v>1513000</v>
      </c>
      <c r="G8" s="47">
        <f>G11</f>
        <v>593847.52</v>
      </c>
      <c r="H8" s="47">
        <f t="shared" ref="H8:H13" si="0">G8/F8*100</f>
        <v>39.249670852610706</v>
      </c>
    </row>
    <row r="9" spans="2:9" x14ac:dyDescent="0.25">
      <c r="B9" s="63"/>
      <c r="C9" s="64">
        <v>33</v>
      </c>
      <c r="D9" s="60"/>
      <c r="E9" s="65" t="s">
        <v>84</v>
      </c>
      <c r="F9" s="62">
        <f>F10</f>
        <v>1513000</v>
      </c>
      <c r="G9" s="47">
        <f>G11</f>
        <v>593847.52</v>
      </c>
      <c r="H9" s="47">
        <f t="shared" si="0"/>
        <v>39.249670852610706</v>
      </c>
    </row>
    <row r="10" spans="2:9" x14ac:dyDescent="0.25">
      <c r="B10" s="45"/>
      <c r="C10" s="66">
        <v>3301</v>
      </c>
      <c r="D10" s="33"/>
      <c r="E10" s="65" t="s">
        <v>85</v>
      </c>
      <c r="F10" s="62">
        <f>F11</f>
        <v>1513000</v>
      </c>
      <c r="G10" s="47">
        <f>G11</f>
        <v>593847.52</v>
      </c>
      <c r="H10" s="47">
        <f t="shared" si="0"/>
        <v>39.249670852610706</v>
      </c>
    </row>
    <row r="11" spans="2:9" x14ac:dyDescent="0.25">
      <c r="B11" s="45"/>
      <c r="C11" s="46"/>
      <c r="D11" s="61" t="s">
        <v>86</v>
      </c>
      <c r="E11" s="65" t="s">
        <v>87</v>
      </c>
      <c r="F11" s="62">
        <f>F12</f>
        <v>1513000</v>
      </c>
      <c r="G11" s="47">
        <f>G12</f>
        <v>593847.52</v>
      </c>
      <c r="H11" s="47">
        <f t="shared" si="0"/>
        <v>39.249670852610706</v>
      </c>
    </row>
    <row r="12" spans="2:9" x14ac:dyDescent="0.25">
      <c r="B12" s="45"/>
      <c r="C12" s="46"/>
      <c r="D12" s="33">
        <v>43</v>
      </c>
      <c r="E12" s="35" t="s">
        <v>88</v>
      </c>
      <c r="F12" s="32">
        <f>F13+F18+F40+F42</f>
        <v>1513000</v>
      </c>
      <c r="G12" s="51">
        <f>G13+G18+G40+G42</f>
        <v>593847.52</v>
      </c>
      <c r="H12" s="51">
        <f t="shared" si="0"/>
        <v>39.249670852610706</v>
      </c>
    </row>
    <row r="13" spans="2:9" x14ac:dyDescent="0.25">
      <c r="B13" s="63"/>
      <c r="C13" s="59"/>
      <c r="D13" s="67">
        <v>31</v>
      </c>
      <c r="E13" s="35" t="s">
        <v>4</v>
      </c>
      <c r="F13" s="32">
        <v>1071200</v>
      </c>
      <c r="G13" s="51">
        <v>450241.38</v>
      </c>
      <c r="H13" s="51">
        <f t="shared" si="0"/>
        <v>42.031495519044064</v>
      </c>
    </row>
    <row r="14" spans="2:9" x14ac:dyDescent="0.25">
      <c r="B14" s="63"/>
      <c r="C14" s="59"/>
      <c r="D14" s="68">
        <v>3111</v>
      </c>
      <c r="E14" s="35" t="s">
        <v>19</v>
      </c>
      <c r="F14" s="32"/>
      <c r="G14" s="51">
        <v>375471.46</v>
      </c>
      <c r="H14" s="51"/>
    </row>
    <row r="15" spans="2:9" x14ac:dyDescent="0.25">
      <c r="B15" s="45"/>
      <c r="C15" s="46"/>
      <c r="D15" s="68" t="s">
        <v>89</v>
      </c>
      <c r="E15" s="35" t="s">
        <v>43</v>
      </c>
      <c r="F15" s="32"/>
      <c r="G15" s="51">
        <v>0</v>
      </c>
      <c r="H15" s="51"/>
    </row>
    <row r="16" spans="2:9" x14ac:dyDescent="0.25">
      <c r="B16" s="63"/>
      <c r="C16" s="59"/>
      <c r="D16" s="68" t="s">
        <v>90</v>
      </c>
      <c r="E16" s="35" t="s">
        <v>44</v>
      </c>
      <c r="F16" s="32"/>
      <c r="G16" s="51">
        <v>14400</v>
      </c>
      <c r="H16" s="51"/>
    </row>
    <row r="17" spans="2:8" x14ac:dyDescent="0.25">
      <c r="B17" s="63"/>
      <c r="C17" s="59"/>
      <c r="D17" s="68" t="s">
        <v>91</v>
      </c>
      <c r="E17" s="35" t="s">
        <v>46</v>
      </c>
      <c r="F17" s="32"/>
      <c r="G17" s="51">
        <v>60369.919999999998</v>
      </c>
      <c r="H17" s="51"/>
    </row>
    <row r="18" spans="2:8" x14ac:dyDescent="0.25">
      <c r="B18" s="45"/>
      <c r="C18" s="46"/>
      <c r="D18" s="67">
        <v>32</v>
      </c>
      <c r="E18" s="35" t="s">
        <v>9</v>
      </c>
      <c r="F18" s="32">
        <v>390200</v>
      </c>
      <c r="G18" s="51">
        <v>143606.14000000001</v>
      </c>
      <c r="H18" s="51">
        <f>G18/F18*100</f>
        <v>36.803213736545366</v>
      </c>
    </row>
    <row r="19" spans="2:8" x14ac:dyDescent="0.25">
      <c r="B19" s="45"/>
      <c r="C19" s="46"/>
      <c r="D19" s="68" t="s">
        <v>92</v>
      </c>
      <c r="E19" s="35" t="s">
        <v>21</v>
      </c>
      <c r="F19" s="32"/>
      <c r="G19" s="51">
        <v>3550.31</v>
      </c>
      <c r="H19" s="51"/>
    </row>
    <row r="20" spans="2:8" ht="21.75" customHeight="1" x14ac:dyDescent="0.25">
      <c r="B20" s="45"/>
      <c r="C20" s="46"/>
      <c r="D20" s="68" t="s">
        <v>93</v>
      </c>
      <c r="E20" s="35" t="s">
        <v>47</v>
      </c>
      <c r="F20" s="32"/>
      <c r="G20" s="51">
        <v>6234.66</v>
      </c>
      <c r="H20" s="51"/>
    </row>
    <row r="21" spans="2:8" x14ac:dyDescent="0.25">
      <c r="B21" s="45"/>
      <c r="C21" s="46"/>
      <c r="D21" s="68" t="s">
        <v>94</v>
      </c>
      <c r="E21" s="35" t="s">
        <v>48</v>
      </c>
      <c r="F21" s="32"/>
      <c r="G21" s="51">
        <v>4287.5</v>
      </c>
      <c r="H21" s="51"/>
    </row>
    <row r="22" spans="2:8" x14ac:dyDescent="0.25">
      <c r="B22" s="45"/>
      <c r="C22" s="46"/>
      <c r="D22" s="68" t="s">
        <v>95</v>
      </c>
      <c r="E22" s="35" t="s">
        <v>50</v>
      </c>
      <c r="F22" s="32"/>
      <c r="G22" s="51">
        <v>5531.89</v>
      </c>
      <c r="H22" s="51"/>
    </row>
    <row r="23" spans="2:8" x14ac:dyDescent="0.25">
      <c r="B23" s="45"/>
      <c r="C23" s="46"/>
      <c r="D23" s="68" t="s">
        <v>96</v>
      </c>
      <c r="E23" s="35" t="s">
        <v>51</v>
      </c>
      <c r="F23" s="32"/>
      <c r="G23" s="51">
        <v>9635.86</v>
      </c>
      <c r="H23" s="51"/>
    </row>
    <row r="24" spans="2:8" x14ac:dyDescent="0.25">
      <c r="B24" s="45"/>
      <c r="C24" s="46"/>
      <c r="D24" s="68" t="s">
        <v>97</v>
      </c>
      <c r="E24" s="35" t="s">
        <v>52</v>
      </c>
      <c r="F24" s="32"/>
      <c r="G24" s="51">
        <v>80</v>
      </c>
      <c r="H24" s="51"/>
    </row>
    <row r="25" spans="2:8" x14ac:dyDescent="0.25">
      <c r="B25" s="45"/>
      <c r="C25" s="46"/>
      <c r="D25" s="68" t="s">
        <v>98</v>
      </c>
      <c r="E25" s="35" t="s">
        <v>54</v>
      </c>
      <c r="F25" s="32"/>
      <c r="G25" s="51">
        <v>3605.19</v>
      </c>
      <c r="H25" s="51"/>
    </row>
    <row r="26" spans="2:8" x14ac:dyDescent="0.25">
      <c r="B26" s="45"/>
      <c r="C26" s="46"/>
      <c r="D26" s="68" t="s">
        <v>99</v>
      </c>
      <c r="E26" s="35" t="s">
        <v>55</v>
      </c>
      <c r="F26" s="32"/>
      <c r="G26" s="51">
        <v>1800.21</v>
      </c>
      <c r="H26" s="51"/>
    </row>
    <row r="27" spans="2:8" x14ac:dyDescent="0.25">
      <c r="B27" s="45"/>
      <c r="C27" s="46"/>
      <c r="D27" s="68" t="s">
        <v>100</v>
      </c>
      <c r="E27" s="35" t="s">
        <v>56</v>
      </c>
      <c r="F27" s="32"/>
      <c r="G27" s="51">
        <v>1425</v>
      </c>
      <c r="H27" s="51"/>
    </row>
    <row r="28" spans="2:8" x14ac:dyDescent="0.25">
      <c r="B28" s="45"/>
      <c r="C28" s="46"/>
      <c r="D28" s="68" t="s">
        <v>101</v>
      </c>
      <c r="E28" s="35" t="s">
        <v>57</v>
      </c>
      <c r="F28" s="32"/>
      <c r="G28" s="51">
        <v>3046.9</v>
      </c>
      <c r="H28" s="51"/>
    </row>
    <row r="29" spans="2:8" x14ac:dyDescent="0.25">
      <c r="B29" s="45"/>
      <c r="C29" s="46"/>
      <c r="D29" s="68" t="s">
        <v>102</v>
      </c>
      <c r="E29" s="35" t="s">
        <v>58</v>
      </c>
      <c r="F29" s="32"/>
      <c r="G29" s="51">
        <v>71945.02</v>
      </c>
      <c r="H29" s="51"/>
    </row>
    <row r="30" spans="2:8" x14ac:dyDescent="0.25">
      <c r="B30" s="45"/>
      <c r="C30" s="46"/>
      <c r="D30" s="68" t="s">
        <v>103</v>
      </c>
      <c r="E30" s="35" t="s">
        <v>59</v>
      </c>
      <c r="F30" s="32"/>
      <c r="G30" s="51">
        <v>0</v>
      </c>
      <c r="H30" s="51"/>
    </row>
    <row r="31" spans="2:8" x14ac:dyDescent="0.25">
      <c r="B31" s="45"/>
      <c r="C31" s="46"/>
      <c r="D31" s="68" t="s">
        <v>104</v>
      </c>
      <c r="E31" s="35" t="s">
        <v>60</v>
      </c>
      <c r="F31" s="32"/>
      <c r="G31" s="51">
        <v>6917.51</v>
      </c>
      <c r="H31" s="51"/>
    </row>
    <row r="32" spans="2:8" x14ac:dyDescent="0.25">
      <c r="B32" s="45"/>
      <c r="C32" s="46"/>
      <c r="D32" s="68" t="s">
        <v>105</v>
      </c>
      <c r="E32" s="35" t="s">
        <v>61</v>
      </c>
      <c r="F32" s="32"/>
      <c r="G32" s="51">
        <v>6185.46</v>
      </c>
      <c r="H32" s="51"/>
    </row>
    <row r="33" spans="2:8" x14ac:dyDescent="0.25">
      <c r="B33" s="45"/>
      <c r="C33" s="46"/>
      <c r="D33" s="68" t="s">
        <v>106</v>
      </c>
      <c r="E33" s="35" t="s">
        <v>62</v>
      </c>
      <c r="F33" s="32"/>
      <c r="G33" s="51">
        <v>12356.06</v>
      </c>
      <c r="H33" s="51"/>
    </row>
    <row r="34" spans="2:8" ht="25.5" x14ac:dyDescent="0.25">
      <c r="B34" s="45"/>
      <c r="C34" s="46"/>
      <c r="D34" s="68" t="s">
        <v>107</v>
      </c>
      <c r="E34" s="35" t="s">
        <v>64</v>
      </c>
      <c r="F34" s="32"/>
      <c r="G34" s="51">
        <v>6192.6</v>
      </c>
      <c r="H34" s="51"/>
    </row>
    <row r="35" spans="2:8" x14ac:dyDescent="0.25">
      <c r="B35" s="45"/>
      <c r="C35" s="46"/>
      <c r="D35" s="68" t="s">
        <v>108</v>
      </c>
      <c r="E35" s="35" t="s">
        <v>65</v>
      </c>
      <c r="F35" s="32"/>
      <c r="G35" s="51">
        <v>0</v>
      </c>
      <c r="H35" s="51"/>
    </row>
    <row r="36" spans="2:8" x14ac:dyDescent="0.25">
      <c r="B36" s="45"/>
      <c r="C36" s="46"/>
      <c r="D36" s="68" t="s">
        <v>109</v>
      </c>
      <c r="E36" s="35" t="s">
        <v>66</v>
      </c>
      <c r="F36" s="32"/>
      <c r="G36" s="51">
        <v>472.2</v>
      </c>
      <c r="H36" s="51"/>
    </row>
    <row r="37" spans="2:8" x14ac:dyDescent="0.25">
      <c r="B37" s="45"/>
      <c r="C37" s="46"/>
      <c r="D37" s="68" t="s">
        <v>110</v>
      </c>
      <c r="E37" s="35" t="s">
        <v>67</v>
      </c>
      <c r="F37" s="32"/>
      <c r="G37" s="51">
        <v>0</v>
      </c>
      <c r="H37" s="51"/>
    </row>
    <row r="38" spans="2:8" x14ac:dyDescent="0.25">
      <c r="B38" s="45"/>
      <c r="C38" s="46"/>
      <c r="D38" s="68">
        <v>3295</v>
      </c>
      <c r="E38" s="35" t="s">
        <v>68</v>
      </c>
      <c r="F38" s="32"/>
      <c r="G38" s="51">
        <v>339.77</v>
      </c>
      <c r="H38" s="51"/>
    </row>
    <row r="39" spans="2:8" x14ac:dyDescent="0.25">
      <c r="B39" s="45"/>
      <c r="C39" s="46"/>
      <c r="D39" s="68" t="s">
        <v>111</v>
      </c>
      <c r="E39" s="35" t="s">
        <v>63</v>
      </c>
      <c r="F39" s="32"/>
      <c r="G39" s="51">
        <v>0</v>
      </c>
      <c r="H39" s="51"/>
    </row>
    <row r="40" spans="2:8" x14ac:dyDescent="0.25">
      <c r="B40" s="45"/>
      <c r="C40" s="46"/>
      <c r="D40" s="67">
        <v>34</v>
      </c>
      <c r="E40" s="35" t="s">
        <v>69</v>
      </c>
      <c r="F40" s="32">
        <v>300</v>
      </c>
      <c r="G40" s="51">
        <v>0</v>
      </c>
      <c r="H40" s="51"/>
    </row>
    <row r="41" spans="2:8" x14ac:dyDescent="0.25">
      <c r="B41" s="45"/>
      <c r="C41" s="46"/>
      <c r="D41" s="68">
        <v>3433</v>
      </c>
      <c r="E41" s="35" t="s">
        <v>71</v>
      </c>
      <c r="F41" s="32"/>
      <c r="G41" s="51">
        <v>0</v>
      </c>
      <c r="H41" s="51"/>
    </row>
    <row r="42" spans="2:8" ht="19.5" customHeight="1" x14ac:dyDescent="0.25">
      <c r="B42" s="45"/>
      <c r="C42" s="46"/>
      <c r="D42" s="67">
        <v>42</v>
      </c>
      <c r="E42" s="35" t="s">
        <v>72</v>
      </c>
      <c r="F42" s="32">
        <v>51300</v>
      </c>
      <c r="G42" s="51">
        <v>0</v>
      </c>
      <c r="H42" s="51">
        <f>G42/F42*100</f>
        <v>0</v>
      </c>
    </row>
    <row r="43" spans="2:8" x14ac:dyDescent="0.25">
      <c r="B43" s="45"/>
      <c r="C43" s="46"/>
      <c r="D43" s="68">
        <v>4221</v>
      </c>
      <c r="E43" s="35" t="s">
        <v>74</v>
      </c>
      <c r="F43" s="32"/>
      <c r="G43" s="51">
        <v>0</v>
      </c>
      <c r="H43" s="51"/>
    </row>
    <row r="44" spans="2:8" x14ac:dyDescent="0.25">
      <c r="B44" s="45"/>
      <c r="C44" s="46"/>
      <c r="D44" s="68">
        <v>4224</v>
      </c>
      <c r="E44" s="35" t="s">
        <v>75</v>
      </c>
      <c r="F44" s="32"/>
      <c r="G44" s="51">
        <v>0</v>
      </c>
      <c r="H44" s="51"/>
    </row>
    <row r="46" spans="2:8" x14ac:dyDescent="0.25">
      <c r="B46" s="34"/>
      <c r="C46" s="34"/>
      <c r="D46" s="34"/>
      <c r="E46" s="34"/>
      <c r="F46" s="34"/>
      <c r="G46" s="34"/>
      <c r="H46" s="34"/>
    </row>
    <row r="47" spans="2:8" x14ac:dyDescent="0.25">
      <c r="B47" s="34"/>
      <c r="C47" s="34"/>
      <c r="D47" s="34"/>
      <c r="E47" s="34"/>
      <c r="F47" s="34"/>
      <c r="G47" s="34"/>
      <c r="H47" s="34"/>
    </row>
    <row r="48" spans="2:8" x14ac:dyDescent="0.25">
      <c r="B48" s="34"/>
      <c r="C48" s="34"/>
      <c r="D48" s="34"/>
      <c r="E48" s="34"/>
      <c r="F48" s="34"/>
      <c r="G48" s="34"/>
      <c r="H48" s="34"/>
    </row>
  </sheetData>
  <mergeCells count="4">
    <mergeCell ref="B6:E6"/>
    <mergeCell ref="B7:E7"/>
    <mergeCell ref="B2:H2"/>
    <mergeCell ref="B4:H4"/>
  </mergeCells>
  <pageMargins left="0.7" right="0.7" top="0.75" bottom="0.75" header="0.3" footer="0.3"/>
  <pageSetup paperSize="9" scale="61" orientation="portrait" r:id="rId1"/>
  <ignoredErrors>
    <ignoredError sqref="D39 D15:D37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886cc92-a7f3-45d8-90fc-d9bf4c02a413" xsi:nil="true"/>
    <lcf76f155ced4ddcb4097134ff3c332f xmlns="4fd6f2f3-afd8-4f8d-86e3-cabbb3849405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2D9B40ACEBF84448B22385A6EAD467B" ma:contentTypeVersion="15" ma:contentTypeDescription="Stvaranje novog dokumenta." ma:contentTypeScope="" ma:versionID="2b9b011ff90cbe9f829e04945c3a7094">
  <xsd:schema xmlns:xsd="http://www.w3.org/2001/XMLSchema" xmlns:xs="http://www.w3.org/2001/XMLSchema" xmlns:p="http://schemas.microsoft.com/office/2006/metadata/properties" xmlns:ns2="4fd6f2f3-afd8-4f8d-86e3-cabbb3849405" xmlns:ns3="5886cc92-a7f3-45d8-90fc-d9bf4c02a413" targetNamespace="http://schemas.microsoft.com/office/2006/metadata/properties" ma:root="true" ma:fieldsID="30187141e6901899dd620d56f0738cb4" ns2:_="" ns3:_="">
    <xsd:import namespace="4fd6f2f3-afd8-4f8d-86e3-cabbb3849405"/>
    <xsd:import namespace="5886cc92-a7f3-45d8-90fc-d9bf4c02a4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d6f2f3-afd8-4f8d-86e3-cabbb384940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Oznake slika" ma:readOnly="false" ma:fieldId="{5cf76f15-5ced-4ddc-b409-7134ff3c332f}" ma:taxonomyMulti="true" ma:sspId="3e47f68d-b2ef-4978-96f6-c9490166296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886cc92-a7f3-45d8-90fc-d9bf4c02a413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cf560393-642a-4c82-8135-3c2edb160fb1}" ma:internalName="TaxCatchAll" ma:showField="CatchAllData" ma:web="5886cc92-a7f3-45d8-90fc-d9bf4c02a41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Vrsta sadržaja"/>
        <xsd:element ref="dc:title" minOccurs="0" maxOccurs="1" ma:index="4" ma:displayName="Naslov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0CC9EE3-3599-447C-BDAE-7992C0665175}">
  <ds:schemaRefs>
    <ds:schemaRef ds:uri="http://purl.org/dc/dcmitype/"/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4fd6f2f3-afd8-4f8d-86e3-cabbb3849405"/>
    <ds:schemaRef ds:uri="http://purl.org/dc/terms/"/>
    <ds:schemaRef ds:uri="http://schemas.openxmlformats.org/package/2006/metadata/core-properties"/>
    <ds:schemaRef ds:uri="5886cc92-a7f3-45d8-90fc-d9bf4c02a413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A950AD16-7C46-41F6-95C6-C3DF6F7C182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76A452F-E71A-4328-9D27-7EB7BF75BC5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5</vt:i4>
      </vt:variant>
      <vt:variant>
        <vt:lpstr>Imenovani rasponi</vt:lpstr>
      </vt:variant>
      <vt:variant>
        <vt:i4>2</vt:i4>
      </vt:variant>
    </vt:vector>
  </HeadingPairs>
  <TitlesOfParts>
    <vt:vector size="7" baseType="lpstr">
      <vt:lpstr>SAŽETAK</vt:lpstr>
      <vt:lpstr> Račun prihoda i rashoda</vt:lpstr>
      <vt:lpstr>Rashodi prema izvorima finan</vt:lpstr>
      <vt:lpstr>Rashodi prema funkcijskoj k </vt:lpstr>
      <vt:lpstr>POSEBNI DIO</vt:lpstr>
      <vt:lpstr>' Račun prihoda i rashoda'!Podrucje_ispisa</vt:lpstr>
      <vt:lpstr>SAŽETAK!Podrucje_ispisa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Ivona Drzaic</cp:lastModifiedBy>
  <cp:lastPrinted>2025-07-18T07:40:35Z</cp:lastPrinted>
  <dcterms:created xsi:type="dcterms:W3CDTF">2022-08-12T12:51:27Z</dcterms:created>
  <dcterms:modified xsi:type="dcterms:W3CDTF">2025-07-18T07:41:46Z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Tablica ogledni format izvještaja o izvršenju PKDP.xlsx</vt:lpwstr>
  </property>
  <property fmtid="{D5CDD505-2E9C-101B-9397-08002B2CF9AE}" pid="3" name="MediaServiceImageTags">
    <vt:lpwstr/>
  </property>
  <property fmtid="{D5CDD505-2E9C-101B-9397-08002B2CF9AE}" pid="4" name="ContentTypeId">
    <vt:lpwstr>0x010100B2D9B40ACEBF84448B22385A6EAD467B</vt:lpwstr>
  </property>
</Properties>
</file>